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28_F1 PRIMER TRIM. 2020/"/>
    </mc:Choice>
  </mc:AlternateContent>
  <bookViews>
    <workbookView xWindow="13580" yWindow="460" windowWidth="15220" windowHeight="16440" tabRatio="599"/>
  </bookViews>
  <sheets>
    <sheet name="Reporte de Formatos" sheetId="1" r:id="rId1"/>
    <sheet name="Hidden_1" sheetId="2" r:id="rId2"/>
    <sheet name="Hidden_2" sheetId="3" r:id="rId3"/>
    <sheet name="Hidden_3" sheetId="4" r:id="rId4"/>
    <sheet name="Tabla_416662" sheetId="5" r:id="rId5"/>
    <sheet name="Tabla_416659" sheetId="8" r:id="rId6"/>
    <sheet name="Tabla_416647" sheetId="6" r:id="rId7"/>
    <sheet name="Hidden_1_Tabla_416647" sheetId="7" r:id="rId8"/>
  </sheets>
  <definedNames>
    <definedName name="_Hlk31192204" localSheetId="0">'Reporte de Formatos'!$I$25</definedName>
    <definedName name="Hidden_1_Tabla_4166474">Hidden_1_Tabla_416647!$A$1:$A$3</definedName>
    <definedName name="Hidden_13">Hidden_1!$A$1:$A$2</definedName>
    <definedName name="Hidden_24">Hidden_2!$A$1:$A$5</definedName>
    <definedName name="Hidden_335">Hidden_3!$A$1:$A$2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R24" i="1"/>
  <c r="AA24" i="1"/>
  <c r="J25" i="1"/>
  <c r="J26" i="1"/>
  <c r="J27" i="1"/>
  <c r="J28" i="1"/>
  <c r="A5" i="5"/>
  <c r="A6" i="5"/>
  <c r="A7" i="5"/>
  <c r="A8" i="5"/>
  <c r="A9" i="5"/>
  <c r="A10" i="5"/>
  <c r="A11" i="5"/>
  <c r="A12" i="5"/>
  <c r="A13" i="5"/>
  <c r="A14" i="5"/>
  <c r="A15" i="5"/>
  <c r="A16" i="5"/>
  <c r="A17" i="5"/>
  <c r="A18" i="5"/>
  <c r="A19" i="5"/>
  <c r="A20" i="5"/>
  <c r="A21" i="5"/>
  <c r="A22" i="5"/>
  <c r="A23" i="5"/>
  <c r="A24" i="5"/>
  <c r="AA28" i="1"/>
  <c r="T28" i="1"/>
  <c r="U28" i="1"/>
  <c r="R28" i="1"/>
  <c r="T27" i="1"/>
  <c r="U27" i="1"/>
  <c r="T26" i="1"/>
  <c r="T25" i="1"/>
  <c r="U25" i="1"/>
  <c r="AA25" i="1"/>
  <c r="AA26" i="1"/>
  <c r="AA27" i="1"/>
  <c r="T23" i="1"/>
  <c r="U23" i="1"/>
  <c r="T22" i="1"/>
  <c r="U22" i="1"/>
  <c r="R21" i="1"/>
  <c r="T21" i="1"/>
  <c r="U21" i="1"/>
  <c r="AA21" i="1"/>
  <c r="R22" i="1"/>
  <c r="AA22" i="1"/>
  <c r="R23" i="1"/>
  <c r="AA23" i="1"/>
  <c r="R25" i="1"/>
  <c r="R26" i="1"/>
  <c r="U26" i="1"/>
  <c r="R27" i="1"/>
  <c r="T20" i="1"/>
  <c r="U20" i="1"/>
  <c r="T19" i="1"/>
  <c r="U19" i="1"/>
  <c r="T18" i="1"/>
  <c r="U18" i="1"/>
  <c r="T17" i="1"/>
  <c r="U17" i="1"/>
  <c r="T16" i="1"/>
  <c r="U16" i="1"/>
  <c r="T15" i="1"/>
  <c r="U15" i="1"/>
  <c r="T14" i="1"/>
  <c r="U14" i="1"/>
  <c r="T13" i="1"/>
  <c r="U13" i="1"/>
  <c r="T12" i="1"/>
  <c r="U12" i="1"/>
  <c r="T11" i="1"/>
  <c r="U11" i="1"/>
  <c r="T10" i="1"/>
  <c r="U10" i="1"/>
  <c r="T9" i="1"/>
  <c r="U9" i="1"/>
  <c r="R9" i="1"/>
  <c r="R10" i="1"/>
  <c r="R11" i="1"/>
  <c r="R12" i="1"/>
  <c r="R13" i="1"/>
  <c r="R14" i="1"/>
  <c r="R15" i="1"/>
  <c r="R16" i="1"/>
  <c r="R17" i="1"/>
  <c r="R18" i="1"/>
  <c r="R19" i="1"/>
  <c r="R20" i="1"/>
  <c r="AA18" i="1"/>
  <c r="AA19" i="1"/>
  <c r="AA20" i="1"/>
  <c r="AA14" i="1"/>
  <c r="AA15" i="1"/>
  <c r="AA16" i="1"/>
  <c r="AA17" i="1"/>
  <c r="AA12" i="1"/>
  <c r="AA13" i="1"/>
  <c r="AA9" i="1"/>
  <c r="AA10" i="1"/>
  <c r="AA11" i="1"/>
  <c r="AA8" i="1"/>
  <c r="R8" i="1"/>
</calcChain>
</file>

<file path=xl/sharedStrings.xml><?xml version="1.0" encoding="utf-8"?>
<sst xmlns="http://schemas.openxmlformats.org/spreadsheetml/2006/main" count="597" uniqueCount="291">
  <si>
    <t>47845</t>
  </si>
  <si>
    <t>TÍTULO</t>
  </si>
  <si>
    <t>NOMBRE CORTO</t>
  </si>
  <si>
    <t>DESCRIPCIÓN</t>
  </si>
  <si>
    <t>Resultados de procedimientos de adjudicación directa realizados</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</si>
  <si>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</si>
  <si>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</si>
  <si>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</si>
  <si>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</si>
  <si>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</si>
  <si>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</si>
  <si>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</si>
  <si>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</si>
  <si>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</si>
  <si>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</si>
  <si>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</si>
  <si>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</si>
  <si>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</si>
  <si>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</si>
  <si>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</si>
  <si>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</si>
  <si>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</si>
  <si>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</si>
  <si>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</si>
  <si>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</si>
  <si>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</si>
  <si>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</si>
  <si>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</si>
  <si>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</si>
  <si>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</si>
  <si>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</si>
  <si>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</si>
  <si>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</si>
  <si>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</si>
  <si>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</si>
  <si>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</si>
  <si>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</si>
  <si>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</si>
  <si>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</si>
  <si>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</si>
  <si>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</si>
  <si>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</si>
  <si>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</si>
  <si>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</si>
  <si>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</si>
  <si>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</si>
  <si>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</si>
  <si>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</si>
  <si>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</si>
  <si>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</si>
  <si>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</si>
  <si>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</si>
  <si>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</si>
  <si>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</si>
  <si>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</si>
  <si>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</si>
  <si>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</si>
  <si>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</si>
  <si>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</si>
  <si>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</si>
  <si>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</si>
  <si>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</si>
  <si>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</si>
  <si>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</si>
  <si>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</si>
  <si>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</si>
  <si>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</si>
  <si>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</si>
  <si>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</si>
  <si>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</si>
  <si>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</si>
  <si>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</si>
  <si>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</si>
  <si>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</si>
  <si>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</si>
  <si>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</si>
  <si>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</si>
  <si>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</si>
  <si>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</si>
  <si>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</si>
  <si>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</si>
  <si>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</si>
  <si>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</si>
  <si>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</si>
  <si>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</si>
  <si>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</si>
  <si>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</si>
  <si>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</si>
  <si>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</si>
  <si>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</si>
  <si>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</si>
  <si>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</si>
  <si>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</si>
  <si>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</si>
  <si>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</si>
  <si>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</si>
  <si>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</si>
  <si>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</si>
  <si>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</si>
  <si>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</si>
  <si>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</si>
  <si>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</si>
  <si>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</si>
  <si>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</si>
  <si>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</si>
  <si>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</si>
  <si>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</si>
  <si>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</si>
  <si>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</si>
  <si>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</si>
  <si>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</si>
  <si>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</si>
  <si>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</si>
  <si>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</si>
  <si>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</si>
  <si>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</si>
  <si>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</si>
  <si>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</si>
  <si>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</si>
  <si>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</si>
  <si>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</si>
  <si>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</si>
  <si>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</si>
  <si>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</si>
  <si>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</si>
  <si>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</si>
  <si>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</si>
  <si>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</si>
  <si>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</si>
  <si>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</si>
  <si>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</si>
  <si>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</si>
  <si>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</si>
  <si>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</si>
  <si>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</si>
  <si>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</si>
  <si>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</si>
  <si>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</si>
  <si>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</si>
  <si>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</si>
  <si>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</si>
  <si>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</si>
  <si>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</si>
  <si>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</si>
  <si>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</si>
  <si>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</si>
  <si>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</si>
  <si>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</si>
  <si>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</si>
  <si>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</si>
  <si>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CA/01/2020</t>
  </si>
  <si>
    <t>CA/02/2020</t>
  </si>
  <si>
    <t>CA/03/2020</t>
  </si>
  <si>
    <t>CA/04/2020</t>
  </si>
  <si>
    <t>CA/05/2020</t>
  </si>
  <si>
    <t>CA/06/2020</t>
  </si>
  <si>
    <t>CA/07/2020</t>
  </si>
  <si>
    <t>CA/08/2020</t>
  </si>
  <si>
    <t>CA/09/2020</t>
  </si>
  <si>
    <t>CA/10/2020</t>
  </si>
  <si>
    <t>CA/11/2020</t>
  </si>
  <si>
    <t>CA/12/2020</t>
  </si>
  <si>
    <t>CA/13/2020</t>
  </si>
  <si>
    <t>CA/14/2020</t>
  </si>
  <si>
    <t>Arrendamiento de inmueble Junta Ejecutiva Regional de Ácambaro</t>
  </si>
  <si>
    <t>Arrendamiento de inmueble Junta Ejecutiva Regional de Celaya</t>
  </si>
  <si>
    <t>Arrendamiento de inmueble Junta Ejecutiva Regional de Dolores Hidalgo</t>
  </si>
  <si>
    <t>Arrendamiento de inmueble Junta Ejecutiva Regional de Irapuato</t>
  </si>
  <si>
    <t>Arrendamiento de inmueble Junta Ejecutiva Regional de León</t>
  </si>
  <si>
    <t>Arrendamiento de inmueble Junta Ejecutiva Regional de Pénjamo</t>
  </si>
  <si>
    <t>Arrendamiento de inmueble Junta Ejecutiva Regional de Salamanca</t>
  </si>
  <si>
    <t>Arrendamiento de inmueble Junta Ejecutiva Regional de San Francisco del Rincón</t>
  </si>
  <si>
    <t>Arrendamiento de inmueble Junta Ejecutiva Regional de San Luis de la Paz</t>
  </si>
  <si>
    <t>Arrendamiento de inmueble Junta Ejecutiva Regional de San Miguel de Allende</t>
  </si>
  <si>
    <t xml:space="preserve">Arrendamiento de inmueble Junta Ejecutiva Regional de Santa Cruz de Juventino Rosas </t>
  </si>
  <si>
    <t xml:space="preserve">Arrendamiento de inmueble Junta Ejecutiva Regional de Silao de la Victoria </t>
  </si>
  <si>
    <t xml:space="preserve">Arrendamiento de inmueble Junta Ejecutiva Regional de Valle de Santiago </t>
  </si>
  <si>
    <t>Arrendamiento de inmueble Junta Ejecutiva Regional de Yuriria</t>
  </si>
  <si>
    <t>María Magdalena</t>
  </si>
  <si>
    <t>Gómez</t>
  </si>
  <si>
    <t>Castro</t>
  </si>
  <si>
    <t>Coordinación Administrativa</t>
  </si>
  <si>
    <t>Coordinación  Administrativa</t>
  </si>
  <si>
    <t>Josefina</t>
  </si>
  <si>
    <t>Molina</t>
  </si>
  <si>
    <t>Martínez</t>
  </si>
  <si>
    <t xml:space="preserve"> Mario Gilberto </t>
  </si>
  <si>
    <t xml:space="preserve">Peña </t>
  </si>
  <si>
    <t>López</t>
  </si>
  <si>
    <t xml:space="preserve">Carlos </t>
  </si>
  <si>
    <t xml:space="preserve">Cortés </t>
  </si>
  <si>
    <t>Cruz</t>
  </si>
  <si>
    <t xml:space="preserve"> Juan Carlos </t>
  </si>
  <si>
    <t>Quezada</t>
  </si>
  <si>
    <t>Ascencio</t>
  </si>
  <si>
    <t xml:space="preserve"> Francisco </t>
  </si>
  <si>
    <t>Cabello</t>
  </si>
  <si>
    <t>Pérez</t>
  </si>
  <si>
    <t xml:space="preserve">Luis Arturo </t>
  </si>
  <si>
    <t>Vargas</t>
  </si>
  <si>
    <t>Hernández</t>
  </si>
  <si>
    <t xml:space="preserve">Armando </t>
  </si>
  <si>
    <t xml:space="preserve">Cruz </t>
  </si>
  <si>
    <t>Guzmán</t>
  </si>
  <si>
    <t>Chávez</t>
  </si>
  <si>
    <t>Aguilar</t>
  </si>
  <si>
    <t>Anastacia</t>
  </si>
  <si>
    <t xml:space="preserve">Cabrera </t>
  </si>
  <si>
    <t>González</t>
  </si>
  <si>
    <t xml:space="preserve">Ma. Teresa </t>
  </si>
  <si>
    <t>Sánchez</t>
  </si>
  <si>
    <t>Estrada</t>
  </si>
  <si>
    <t xml:space="preserve">Adriana Cristina </t>
  </si>
  <si>
    <t>Fernando Eugenio</t>
  </si>
  <si>
    <t xml:space="preserve">Octavio </t>
  </si>
  <si>
    <t>Guerrero</t>
  </si>
  <si>
    <t>Montoya</t>
  </si>
  <si>
    <t xml:space="preserve">Juárez </t>
  </si>
  <si>
    <t>Velázquez</t>
  </si>
  <si>
    <t>Macías</t>
  </si>
  <si>
    <t>Torres</t>
  </si>
  <si>
    <t>Estatales</t>
  </si>
  <si>
    <t>Nacional</t>
  </si>
  <si>
    <t>Transferencia</t>
  </si>
  <si>
    <t>C - 01/2020</t>
  </si>
  <si>
    <t>C - 02/2020</t>
  </si>
  <si>
    <t>C - 03/2020</t>
  </si>
  <si>
    <t>C - 04/2020</t>
  </si>
  <si>
    <t>C - 05/2020</t>
  </si>
  <si>
    <t>C - 07/2020</t>
  </si>
  <si>
    <t>Dirección de Desarrollo Institucional y Servicio Profesional Electoral</t>
  </si>
  <si>
    <t xml:space="preserve">Artículo 7, fracción V, de la Ley de Contrataciones Públicas para el Estado de Guanajuato, toda vez que los servicios de consultoría están excluidos del ámbito de aplicación de dicha Ley.  </t>
  </si>
  <si>
    <t>C - 06/2020</t>
  </si>
  <si>
    <t xml:space="preserve">Artículo 7, fracción IX, de la Ley de Contrataciones Públicas para el Estado de Guanajuato, toda vez que los servicios de consultoría de servicios de comunicación y publicidad están excluidos del ámbito de aplicación de dicha Ley.  </t>
  </si>
  <si>
    <t xml:space="preserve">Lissette Angélica </t>
  </si>
  <si>
    <t>Galeno</t>
  </si>
  <si>
    <t xml:space="preserve">González </t>
  </si>
  <si>
    <t>Ricardo</t>
  </si>
  <si>
    <t xml:space="preserve">Torres </t>
  </si>
  <si>
    <t>León</t>
  </si>
  <si>
    <t xml:space="preserve">Servicios profesionales para asesorar legalmente y representar al Instituto. </t>
  </si>
  <si>
    <t>Unidad Técnica Jurídica y De lo Contencioso Electoral</t>
  </si>
  <si>
    <t>Servicios de alimentos.</t>
  </si>
  <si>
    <t>Georgina del Carmen</t>
  </si>
  <si>
    <t xml:space="preserve">Vizcaino </t>
  </si>
  <si>
    <t>Cobo</t>
  </si>
  <si>
    <t>Linotopográfica Dávalos Hermanos, S.A. de C.V.</t>
  </si>
  <si>
    <t>LDH750303CW6</t>
  </si>
  <si>
    <t>Dirección de Cultura Política y Electoral</t>
  </si>
  <si>
    <t xml:space="preserve">Mauricio Israel </t>
  </si>
  <si>
    <t>Franco</t>
  </si>
  <si>
    <t>Servicios profesionales para la elaboración del manual de uso de personajes «el mundo de Nix»</t>
  </si>
  <si>
    <t>Paul Ignacio</t>
  </si>
  <si>
    <t xml:space="preserve">Flores </t>
  </si>
  <si>
    <t>Ibarra</t>
  </si>
  <si>
    <t>Coordinación de Comunicación y difusión</t>
  </si>
  <si>
    <t>Vimarsa, S.A. de C.V.</t>
  </si>
  <si>
    <t>VIM851125V57</t>
  </si>
  <si>
    <t>Servicio de publicidad</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</si>
  <si>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62,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</si>
  <si>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r>
      <t xml:space="preserve">Artículo 7, fracciones IV y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</si>
  <si>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r>
      <t xml:space="preserve">Servicio de atención médica primaria y orientación a las trabajadoras y trabajadores de </t>
    </r>
    <r>
      <rPr>
        <b/>
        <sz val="10"/>
        <color indexed="8"/>
        <rFont val="Arial"/>
        <family val="2"/>
      </rPr>
      <t>«El Instituto»</t>
    </r>
  </si>
  <si>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r>
      <rPr>
        <sz val="10"/>
        <color indexed="8"/>
        <rFont val="Arial"/>
        <family val="2"/>
      </rPr>
      <t xml:space="preserve">.  </t>
    </r>
  </si>
  <si>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</si>
  <si>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r>
      <t xml:space="preserve">Servicios profesionales para la edición del </t>
    </r>
    <r>
      <rPr>
        <i/>
        <sz val="10"/>
        <color indexed="8"/>
        <rFont val="Arial"/>
        <family val="2"/>
      </rPr>
      <t>«Informe de la encuesta de cultura política de los jóvenes en el estado de Guanajuato 2018»</t>
    </r>
  </si>
  <si>
    <t>Servicios profesionales para la elaboración de la síntesis informativa institucional</t>
  </si>
  <si>
    <t xml:space="preserve">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</si>
  <si>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Los montos son la suma total de la vigencia de la fecha de inicio y termino.</t>
  </si>
  <si>
    <t>https://bit.ly/35ELLbb</t>
  </si>
  <si>
    <t>https://bit.ly/3dlXZIv</t>
  </si>
  <si>
    <t>https://bit.ly/2SJt8h9</t>
  </si>
  <si>
    <t>https://bit.ly/2YG2Jor</t>
  </si>
  <si>
    <t>https://bit.ly/2A6Es0v</t>
  </si>
  <si>
    <t>https://bit.ly/35NIqXL</t>
  </si>
  <si>
    <t>https://bit.ly/3fpfIk8</t>
  </si>
  <si>
    <t>https://bit.ly/3cmzPgM</t>
  </si>
  <si>
    <t>https://bit.ly/3dthIpX</t>
  </si>
  <si>
    <t>https://bit.ly/2yymseX</t>
  </si>
  <si>
    <t>https://bit.ly/2WzjSND</t>
  </si>
  <si>
    <t>https://bit.ly/3b98wW5</t>
  </si>
  <si>
    <t>https://bit.ly/2W9glH3</t>
  </si>
  <si>
    <t>https://bit.ly/2Wa6f8M</t>
  </si>
  <si>
    <t>https://bit.ly/2SGZZ66</t>
  </si>
  <si>
    <t>https://bit.ly/2SEOMmU</t>
  </si>
  <si>
    <t>https://bit.ly/2L7Rfly</t>
  </si>
  <si>
    <t>https://bit.ly/3fsFfZV</t>
  </si>
  <si>
    <t>https://bit.ly/2ypllOP</t>
  </si>
  <si>
    <t>https://bit.ly/2SFyNEW</t>
  </si>
  <si>
    <t>https://bit.ly/3be293I</t>
  </si>
  <si>
    <t>Existen celdas vacías dentro del formato porque no se generó información al respecto. Los montos se refieren al  total de la vigencia del contrato.</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</si>
  <si>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El costo máximo del menú de comida por comensal es de $90.00 (Noventa pesos 00/100 M.N.), de los cuales “El Instituto” aporta  $45.00 (cuarenta y cinco pesos 00/100 M.N.) y el personal que lo consuma aporta los otros $45.00 (cuarenta y cinco pesos 00/100 M.N.).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</si>
</sst>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color indexed="8"/>
      <name val="Calibri"/>
      <family val="2"/>
      <scheme val="minor"/>
    </font>
    <font>
      <i/>
      <sz val="10"/>
      <color indexed="8"/>
      <name val="Arial"/>
      <family val="2"/>
    </font>
    <font>
      <b/>
      <sz val="10"/>
      <color indexed="8"/>
      <name val="Arial"/>
      <family val="2"/>
    </font>
    <font>
      <sz val="10"/>
      <color rgb="FF000000"/>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4" fontId="0" fillId="0" borderId="0" xfId="1" applyFont="1"/>
    <xf numFmtId="44" fontId="1" fillId="2" borderId="1" xfId="1" applyFont="1" applyFill="1" applyBorder="1" applyAlignment="1">
      <alignment horizontal="center" wrapText="1"/>
    </xf>
    <xf numFmtId="44" fontId="2" fillId="3" borderId="1" xfId="1" applyFont="1" applyFill="1" applyBorder="1" applyAlignment="1">
      <alignment horizontal="center" wrapText="1"/>
    </xf>
    <xf numFmtId="0" fontId="0" fillId="0" borderId="0" xfId="0" applyAlignment="1">
      <alignment vertical="center"/>
    </xf>
    <xf numFmtId="0" fontId="0" fillId="0" borderId="0" xfId="0"/>
    <xf numFmtId="14" fontId="0" fillId="0" borderId="0" xfId="0" applyNumberFormat="1"/>
    <xf numFmtId="0" fontId="0" fillId="0" borderId="0" xfId="0" applyFont="1" applyFill="1" applyAlignment="1">
      <alignment horizontal="center" vertical="center"/>
    </xf>
    <xf numFmtId="0" fontId="0" fillId="0" borderId="0" xfId="0" applyFont="1" applyAlignment="1">
      <alignment vertical="center"/>
    </xf>
    <xf numFmtId="0" fontId="0" fillId="0" borderId="0" xfId="0"/>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0" fillId="0" borderId="0" xfId="0" applyFont="1" applyFill="1" applyBorder="1" applyAlignment="1">
      <alignment vertical="center"/>
    </xf>
    <xf numFmtId="14" fontId="0" fillId="0" borderId="0" xfId="0" applyNumberFormat="1" applyFont="1" applyFill="1" applyAlignment="1">
      <alignment vertical="center"/>
    </xf>
    <xf numFmtId="14" fontId="0" fillId="0" borderId="0" xfId="0" applyNumberFormat="1" applyFont="1" applyAlignment="1">
      <alignment vertical="center"/>
    </xf>
    <xf numFmtId="44" fontId="0" fillId="0" borderId="0" xfId="1" applyFont="1" applyAlignment="1">
      <alignment vertical="center"/>
    </xf>
    <xf numFmtId="0" fontId="2" fillId="0" borderId="0" xfId="0" applyFont="1"/>
    <xf numFmtId="0" fontId="2" fillId="0" borderId="0" xfId="0" applyFont="1" applyAlignment="1">
      <alignment vertical="center"/>
    </xf>
    <xf numFmtId="0" fontId="8" fillId="0" borderId="0" xfId="0" applyFont="1" applyAlignment="1">
      <alignment horizontal="justify" vertical="center"/>
    </xf>
    <xf numFmtId="0" fontId="0" fillId="0" borderId="0" xfId="0"/>
    <xf numFmtId="0" fontId="2" fillId="0" borderId="0" xfId="0" applyFont="1" applyAlignment="1">
      <alignment horizontal="left"/>
    </xf>
    <xf numFmtId="14" fontId="2" fillId="0" borderId="0" xfId="0" applyNumberFormat="1" applyFont="1" applyFill="1" applyAlignment="1">
      <alignment horizontal="left"/>
    </xf>
    <xf numFmtId="0" fontId="2" fillId="0" borderId="0" xfId="0" applyFont="1" applyFill="1" applyAlignment="1">
      <alignment horizontal="left"/>
    </xf>
    <xf numFmtId="14" fontId="2" fillId="0" borderId="0" xfId="0" applyNumberFormat="1" applyFont="1" applyAlignment="1">
      <alignment horizontal="left"/>
    </xf>
    <xf numFmtId="0" fontId="2" fillId="0" borderId="0" xfId="0" applyFont="1" applyFill="1" applyBorder="1" applyAlignment="1">
      <alignment horizontal="left"/>
    </xf>
    <xf numFmtId="0" fontId="11" fillId="0" borderId="0" xfId="0" applyFont="1"/>
    <xf numFmtId="0" fontId="9" fillId="0" borderId="0" xfId="7" applyFill="1" applyBorder="1" applyAlignment="1">
      <alignment horizontal="left"/>
    </xf>
    <xf numFmtId="2" fontId="0" fillId="0" borderId="0" xfId="1" applyNumberFormat="1" applyFont="1"/>
    <xf numFmtId="0" fontId="8" fillId="0" borderId="0" xfId="0" applyFont="1" applyFill="1" applyAlignment="1">
      <alignment horizontal="left"/>
    </xf>
    <xf numFmtId="2" fontId="2" fillId="0" borderId="0" xfId="1" applyNumberFormat="1" applyFont="1" applyAlignment="1">
      <alignment horizontal="left"/>
    </xf>
    <xf numFmtId="2" fontId="2" fillId="0" borderId="0" xfId="1" applyNumberFormat="1" applyFont="1" applyFill="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8">
    <cellStyle name="Hipervínculo" xfId="5" builtinId="8" hidden="1"/>
    <cellStyle name="Hipervínculo" xfId="7" builtinId="8"/>
    <cellStyle name="Hipervínculo visitado" xfId="6" builtinId="9" hidden="1"/>
    <cellStyle name="Moneda" xfId="1" builtinId="4"/>
    <cellStyle name="Moneda 2" xfId="2"/>
    <cellStyle name="Moneda 2 2" xfId="4"/>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hyperlink" Target="https://bit.ly/3dthIpX" TargetMode="External"/><Relationship Id="rId20" Type="http://schemas.openxmlformats.org/officeDocument/2006/relationships/hyperlink" Target="https://bit.ly/2SFyNEW" TargetMode="External"/><Relationship Id="rId21" Type="http://schemas.openxmlformats.org/officeDocument/2006/relationships/hyperlink" Target="https://bit.ly/3be293I" TargetMode="External"/><Relationship Id="rId22" Type="http://schemas.openxmlformats.org/officeDocument/2006/relationships/printerSettings" Target="../printerSettings/printerSettings1.bin"/><Relationship Id="rId10" Type="http://schemas.openxmlformats.org/officeDocument/2006/relationships/hyperlink" Target="https://bit.ly/2yymseX" TargetMode="External"/><Relationship Id="rId11" Type="http://schemas.openxmlformats.org/officeDocument/2006/relationships/hyperlink" Target="https://bit.ly/2WzjSND" TargetMode="External"/><Relationship Id="rId12" Type="http://schemas.openxmlformats.org/officeDocument/2006/relationships/hyperlink" Target="https://bit.ly/3b98wW5" TargetMode="External"/><Relationship Id="rId13" Type="http://schemas.openxmlformats.org/officeDocument/2006/relationships/hyperlink" Target="https://bit.ly/2W9glH3" TargetMode="External"/><Relationship Id="rId14" Type="http://schemas.openxmlformats.org/officeDocument/2006/relationships/hyperlink" Target="https://bit.ly/2Wa6f8M" TargetMode="External"/><Relationship Id="rId15" Type="http://schemas.openxmlformats.org/officeDocument/2006/relationships/hyperlink" Target="https://bit.ly/2SGZZ66" TargetMode="External"/><Relationship Id="rId16" Type="http://schemas.openxmlformats.org/officeDocument/2006/relationships/hyperlink" Target="https://bit.ly/2SEOMmU" TargetMode="External"/><Relationship Id="rId17" Type="http://schemas.openxmlformats.org/officeDocument/2006/relationships/hyperlink" Target="https://bit.ly/2L7Rfly" TargetMode="External"/><Relationship Id="rId18" Type="http://schemas.openxmlformats.org/officeDocument/2006/relationships/hyperlink" Target="https://bit.ly/3fsFfZV" TargetMode="External"/><Relationship Id="rId19" Type="http://schemas.openxmlformats.org/officeDocument/2006/relationships/hyperlink" Target="https://bit.ly/2ypllOP" TargetMode="External"/><Relationship Id="rId1" Type="http://schemas.openxmlformats.org/officeDocument/2006/relationships/hyperlink" Target="https://bit.ly/35ELLbb" TargetMode="External"/><Relationship Id="rId2" Type="http://schemas.openxmlformats.org/officeDocument/2006/relationships/hyperlink" Target="https://bit.ly/3dlXZIv" TargetMode="External"/><Relationship Id="rId3" Type="http://schemas.openxmlformats.org/officeDocument/2006/relationships/hyperlink" Target="https://bit.ly/2SJt8h9" TargetMode="External"/><Relationship Id="rId4" Type="http://schemas.openxmlformats.org/officeDocument/2006/relationships/hyperlink" Target="https://bit.ly/2YG2Jor" TargetMode="External"/><Relationship Id="rId5" Type="http://schemas.openxmlformats.org/officeDocument/2006/relationships/hyperlink" Target="https://bit.ly/2A6Es0v" TargetMode="External"/><Relationship Id="rId6" Type="http://schemas.openxmlformats.org/officeDocument/2006/relationships/hyperlink" Target="https://bit.ly/35NIqXL" TargetMode="External"/><Relationship Id="rId7" Type="http://schemas.openxmlformats.org/officeDocument/2006/relationships/hyperlink" Target="https://bit.ly/3fpfIk8" TargetMode="External"/><Relationship Id="rId8" Type="http://schemas.openxmlformats.org/officeDocument/2006/relationships/hyperlink" Target="https://bit.ly/3cmzPg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0"/>
  <sheetViews>
    <sheetView tabSelected="1" topLeftCell="AQ2" workbookViewId="0">
      <pane ySplit="6" topLeftCell="A8" activePane="bottomLeft" state="frozen"/>
      <selection activeCell="A2" sqref="A2"/>
      <selection pane="bottomLeft" activeCell="AU12" sqref="AU12"/>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39.83203125" customWidth="1"/>
    <col min="6" max="6" width="53.5" bestFit="1" customWidth="1"/>
    <col min="7" max="7" width="65.83203125" bestFit="1" customWidth="1"/>
    <col min="8" max="8" width="47" bestFit="1" customWidth="1"/>
    <col min="9" max="9" width="34.5" bestFit="1" customWidth="1"/>
    <col min="10" max="10" width="76.33203125" bestFit="1" customWidth="1"/>
    <col min="11" max="11" width="31" customWidth="1"/>
    <col min="12" max="12" width="26.33203125" bestFit="1" customWidth="1"/>
    <col min="13" max="13" width="28.1640625" bestFit="1" customWidth="1"/>
    <col min="14" max="14" width="35" bestFit="1" customWidth="1"/>
    <col min="15" max="15" width="69" bestFit="1" customWidth="1"/>
    <col min="16" max="16" width="18.83203125" bestFit="1" customWidth="1"/>
    <col min="17" max="17" width="44.1640625" bestFit="1" customWidth="1"/>
    <col min="18" max="18" width="16.83203125" customWidth="1"/>
    <col min="19" max="19" width="16.5" customWidth="1"/>
    <col min="20" max="20" width="36.6640625" style="3" bestFit="1" customWidth="1"/>
    <col min="21" max="21" width="69.6640625" style="3" bestFit="1" customWidth="1"/>
    <col min="22" max="22" width="22.83203125" customWidth="1"/>
    <col min="23" max="23" width="23.33203125" customWidth="1"/>
    <col min="24" max="24" width="14.5" customWidth="1"/>
    <col min="25" max="25" width="35.33203125" customWidth="1"/>
    <col min="26" max="26" width="13.5" customWidth="1"/>
    <col min="27" max="27" width="109.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6640625" bestFit="1" customWidth="1"/>
    <col min="43" max="43" width="73.1640625" bestFit="1" customWidth="1"/>
    <col min="44" max="44" width="17.5" bestFit="1" customWidth="1"/>
    <col min="45" max="45" width="20" bestFit="1" customWidth="1"/>
    <col min="46" max="46" width="28.5" customWidth="1"/>
  </cols>
  <sheetData>
    <row r="1" spans="1:46" hidden="1" x14ac:dyDescent="0.2">
      <c r="A1" t="s">
        <v>0</v>
      </c>
    </row>
    <row r="2" spans="1:46" x14ac:dyDescent="0.2">
      <c r="A2" s="34" t="s">
        <v>1</v>
      </c>
      <c r="B2" s="35"/>
      <c r="C2" s="35"/>
      <c r="D2" s="34" t="s">
        <v>2</v>
      </c>
      <c r="E2" s="35"/>
      <c r="F2" s="35"/>
      <c r="G2" s="34" t="s">
        <v>3</v>
      </c>
      <c r="H2" s="35"/>
      <c r="I2" s="35"/>
    </row>
    <row r="3" spans="1:46" x14ac:dyDescent="0.2">
      <c r="A3" s="36" t="s">
        <v>4</v>
      </c>
      <c r="B3" s="35"/>
      <c r="C3" s="35"/>
      <c r="D3" s="36" t="s">
        <v>5</v>
      </c>
      <c r="E3" s="35"/>
      <c r="F3" s="35"/>
      <c r="G3" s="36" t="s">
        <v>6</v>
      </c>
      <c r="H3" s="35"/>
      <c r="I3" s="35"/>
    </row>
    <row r="4" spans="1:46" hidden="1" x14ac:dyDescent="0.2">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s="3" t="s">
        <v>13</v>
      </c>
      <c r="U4" s="3"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3" t="s">
        <v>35</v>
      </c>
      <c r="U5" s="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ht="40"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5" t="s">
        <v>82</v>
      </c>
      <c r="U7" s="5"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23" customFormat="1" x14ac:dyDescent="0.2">
      <c r="A8" s="23">
        <v>2020</v>
      </c>
      <c r="B8" s="24">
        <v>43831</v>
      </c>
      <c r="C8" s="24">
        <v>43921</v>
      </c>
      <c r="D8" s="23" t="s">
        <v>109</v>
      </c>
      <c r="E8" s="23" t="s">
        <v>114</v>
      </c>
      <c r="F8" s="23" t="s">
        <v>150</v>
      </c>
      <c r="G8" s="23" t="s">
        <v>259</v>
      </c>
      <c r="H8" s="25"/>
      <c r="I8" s="23" t="s">
        <v>164</v>
      </c>
      <c r="J8" s="22">
        <v>1</v>
      </c>
      <c r="K8" s="23" t="s">
        <v>178</v>
      </c>
      <c r="L8" s="23" t="s">
        <v>179</v>
      </c>
      <c r="M8" s="23" t="s">
        <v>180</v>
      </c>
      <c r="O8" s="25"/>
      <c r="P8" s="23" t="s">
        <v>181</v>
      </c>
      <c r="Q8" s="23" t="s">
        <v>182</v>
      </c>
      <c r="R8" s="23" t="str">
        <f>F8</f>
        <v>CA/01/2020</v>
      </c>
      <c r="S8" s="26">
        <v>43831</v>
      </c>
      <c r="T8" s="32">
        <v>205693.44</v>
      </c>
      <c r="U8" s="32">
        <v>238604.4</v>
      </c>
      <c r="X8" s="23" t="s">
        <v>222</v>
      </c>
      <c r="Y8" s="27"/>
      <c r="Z8" s="23" t="s">
        <v>223</v>
      </c>
      <c r="AA8" s="23" t="str">
        <f>I8</f>
        <v>Arrendamiento de inmueble Junta Ejecutiva Regional de Ácambaro</v>
      </c>
      <c r="AC8" s="26">
        <v>43831</v>
      </c>
      <c r="AD8" s="26">
        <v>44196</v>
      </c>
      <c r="AE8" s="29" t="s">
        <v>268</v>
      </c>
      <c r="AF8" s="27"/>
      <c r="AG8" s="23" t="s">
        <v>221</v>
      </c>
      <c r="AQ8" s="23" t="s">
        <v>181</v>
      </c>
      <c r="AR8" s="26">
        <v>43936</v>
      </c>
      <c r="AS8" s="26">
        <v>43936</v>
      </c>
      <c r="AT8" s="28" t="s">
        <v>289</v>
      </c>
    </row>
    <row r="9" spans="1:46" s="23" customFormat="1" x14ac:dyDescent="0.2">
      <c r="A9" s="23">
        <v>2020</v>
      </c>
      <c r="B9" s="24">
        <v>43831</v>
      </c>
      <c r="C9" s="24">
        <v>43921</v>
      </c>
      <c r="D9" s="23" t="s">
        <v>109</v>
      </c>
      <c r="E9" s="23" t="s">
        <v>114</v>
      </c>
      <c r="F9" s="23" t="s">
        <v>151</v>
      </c>
      <c r="G9" s="23" t="s">
        <v>259</v>
      </c>
      <c r="H9" s="25"/>
      <c r="I9" s="23" t="s">
        <v>165</v>
      </c>
      <c r="J9" s="22">
        <f>J8+1</f>
        <v>2</v>
      </c>
      <c r="K9" s="23" t="s">
        <v>183</v>
      </c>
      <c r="L9" s="23" t="s">
        <v>184</v>
      </c>
      <c r="M9" s="23" t="s">
        <v>185</v>
      </c>
      <c r="O9" s="25"/>
      <c r="P9" s="23" t="s">
        <v>181</v>
      </c>
      <c r="Q9" s="23" t="s">
        <v>182</v>
      </c>
      <c r="R9" s="23" t="str">
        <f t="shared" ref="R9:R21" si="0">F9</f>
        <v>CA/02/2020</v>
      </c>
      <c r="S9" s="26">
        <v>43831</v>
      </c>
      <c r="T9" s="32">
        <f>12018.05*12</f>
        <v>144216.59999999998</v>
      </c>
      <c r="U9" s="32">
        <f t="shared" ref="U9:U23" si="1">T9*1.16</f>
        <v>167291.25599999996</v>
      </c>
      <c r="X9" s="23" t="s">
        <v>222</v>
      </c>
      <c r="Y9" s="27"/>
      <c r="Z9" s="23" t="s">
        <v>223</v>
      </c>
      <c r="AA9" s="23" t="str">
        <f t="shared" ref="AA9:AA13" si="2">I9</f>
        <v>Arrendamiento de inmueble Junta Ejecutiva Regional de Celaya</v>
      </c>
      <c r="AC9" s="26">
        <v>43831</v>
      </c>
      <c r="AD9" s="26">
        <v>44196</v>
      </c>
      <c r="AE9" s="29" t="s">
        <v>269</v>
      </c>
      <c r="AF9" s="27"/>
      <c r="AG9" s="23" t="s">
        <v>221</v>
      </c>
      <c r="AQ9" s="23" t="s">
        <v>181</v>
      </c>
      <c r="AR9" s="26">
        <v>43936</v>
      </c>
      <c r="AS9" s="26">
        <v>43936</v>
      </c>
      <c r="AT9" s="28" t="s">
        <v>289</v>
      </c>
    </row>
    <row r="10" spans="1:46" s="23" customFormat="1" x14ac:dyDescent="0.2">
      <c r="A10" s="23">
        <v>2020</v>
      </c>
      <c r="B10" s="24">
        <v>43831</v>
      </c>
      <c r="C10" s="24">
        <v>43921</v>
      </c>
      <c r="D10" s="23" t="s">
        <v>109</v>
      </c>
      <c r="E10" s="23" t="s">
        <v>114</v>
      </c>
      <c r="F10" s="23" t="s">
        <v>152</v>
      </c>
      <c r="G10" s="23" t="s">
        <v>259</v>
      </c>
      <c r="H10" s="25"/>
      <c r="I10" s="23" t="s">
        <v>166</v>
      </c>
      <c r="J10" s="22">
        <f t="shared" ref="J10:J28" si="3">J9+1</f>
        <v>3</v>
      </c>
      <c r="K10" s="23" t="s">
        <v>186</v>
      </c>
      <c r="L10" s="23" t="s">
        <v>187</v>
      </c>
      <c r="M10" s="23" t="s">
        <v>188</v>
      </c>
      <c r="O10" s="25"/>
      <c r="P10" s="23" t="s">
        <v>181</v>
      </c>
      <c r="Q10" s="23" t="s">
        <v>182</v>
      </c>
      <c r="R10" s="23" t="str">
        <f t="shared" si="0"/>
        <v>CA/03/2020</v>
      </c>
      <c r="S10" s="26">
        <v>43831</v>
      </c>
      <c r="T10" s="32">
        <f>14558.52*12</f>
        <v>174702.24</v>
      </c>
      <c r="U10" s="32">
        <f t="shared" si="1"/>
        <v>202654.59839999999</v>
      </c>
      <c r="X10" s="23" t="s">
        <v>222</v>
      </c>
      <c r="Y10" s="27"/>
      <c r="Z10" s="23" t="s">
        <v>223</v>
      </c>
      <c r="AA10" s="23" t="str">
        <f t="shared" si="2"/>
        <v>Arrendamiento de inmueble Junta Ejecutiva Regional de Dolores Hidalgo</v>
      </c>
      <c r="AC10" s="26">
        <v>43831</v>
      </c>
      <c r="AD10" s="26">
        <v>44196</v>
      </c>
      <c r="AE10" s="29" t="s">
        <v>270</v>
      </c>
      <c r="AF10" s="27"/>
      <c r="AG10" s="23" t="s">
        <v>221</v>
      </c>
      <c r="AQ10" s="23" t="s">
        <v>181</v>
      </c>
      <c r="AR10" s="26">
        <v>43936</v>
      </c>
      <c r="AS10" s="26">
        <v>43936</v>
      </c>
      <c r="AT10" s="28" t="s">
        <v>289</v>
      </c>
    </row>
    <row r="11" spans="1:46" s="23" customFormat="1" x14ac:dyDescent="0.2">
      <c r="A11" s="23">
        <v>2020</v>
      </c>
      <c r="B11" s="24">
        <v>43831</v>
      </c>
      <c r="C11" s="24">
        <v>43921</v>
      </c>
      <c r="D11" s="23" t="s">
        <v>109</v>
      </c>
      <c r="E11" s="23" t="s">
        <v>114</v>
      </c>
      <c r="F11" s="23" t="s">
        <v>153</v>
      </c>
      <c r="G11" s="23" t="s">
        <v>259</v>
      </c>
      <c r="H11" s="25"/>
      <c r="I11" s="23" t="s">
        <v>167</v>
      </c>
      <c r="J11" s="22">
        <f t="shared" si="3"/>
        <v>4</v>
      </c>
      <c r="K11" s="23" t="s">
        <v>189</v>
      </c>
      <c r="L11" s="23" t="s">
        <v>190</v>
      </c>
      <c r="M11" s="23" t="s">
        <v>191</v>
      </c>
      <c r="O11" s="25"/>
      <c r="P11" s="23" t="s">
        <v>181</v>
      </c>
      <c r="Q11" s="23" t="s">
        <v>182</v>
      </c>
      <c r="R11" s="23" t="str">
        <f t="shared" si="0"/>
        <v>CA/04/2020</v>
      </c>
      <c r="S11" s="26">
        <v>43831</v>
      </c>
      <c r="T11" s="32">
        <f>14667.37*12</f>
        <v>176008.44</v>
      </c>
      <c r="U11" s="32">
        <f t="shared" si="1"/>
        <v>204169.7904</v>
      </c>
      <c r="X11" s="23" t="s">
        <v>222</v>
      </c>
      <c r="Y11" s="27"/>
      <c r="Z11" s="23" t="s">
        <v>223</v>
      </c>
      <c r="AA11" s="23" t="str">
        <f t="shared" si="2"/>
        <v>Arrendamiento de inmueble Junta Ejecutiva Regional de Irapuato</v>
      </c>
      <c r="AC11" s="26">
        <v>43831</v>
      </c>
      <c r="AD11" s="26">
        <v>44196</v>
      </c>
      <c r="AE11" s="29" t="s">
        <v>271</v>
      </c>
      <c r="AF11" s="27"/>
      <c r="AG11" s="23" t="s">
        <v>221</v>
      </c>
      <c r="AQ11" s="23" t="s">
        <v>181</v>
      </c>
      <c r="AR11" s="26">
        <v>43936</v>
      </c>
      <c r="AS11" s="26">
        <v>43936</v>
      </c>
      <c r="AT11" s="28" t="s">
        <v>289</v>
      </c>
    </row>
    <row r="12" spans="1:46" s="23" customFormat="1" x14ac:dyDescent="0.2">
      <c r="A12" s="23">
        <v>2020</v>
      </c>
      <c r="B12" s="24">
        <v>43831</v>
      </c>
      <c r="C12" s="24">
        <v>43921</v>
      </c>
      <c r="D12" s="23" t="s">
        <v>109</v>
      </c>
      <c r="E12" s="23" t="s">
        <v>114</v>
      </c>
      <c r="F12" s="23" t="s">
        <v>154</v>
      </c>
      <c r="G12" s="23" t="s">
        <v>259</v>
      </c>
      <c r="H12" s="25"/>
      <c r="I12" s="23" t="s">
        <v>168</v>
      </c>
      <c r="J12" s="22">
        <f t="shared" si="3"/>
        <v>5</v>
      </c>
      <c r="K12" s="23" t="s">
        <v>192</v>
      </c>
      <c r="L12" s="23" t="s">
        <v>193</v>
      </c>
      <c r="M12" s="23" t="s">
        <v>194</v>
      </c>
      <c r="O12" s="25"/>
      <c r="P12" s="23" t="s">
        <v>181</v>
      </c>
      <c r="Q12" s="23" t="s">
        <v>182</v>
      </c>
      <c r="R12" s="23" t="str">
        <f t="shared" si="0"/>
        <v>CA/05/2020</v>
      </c>
      <c r="S12" s="26">
        <v>43831</v>
      </c>
      <c r="T12" s="32">
        <f>18123.2*12</f>
        <v>217478.40000000002</v>
      </c>
      <c r="U12" s="32">
        <f t="shared" si="1"/>
        <v>252274.94400000002</v>
      </c>
      <c r="X12" s="23" t="s">
        <v>222</v>
      </c>
      <c r="Y12" s="27"/>
      <c r="Z12" s="23" t="s">
        <v>223</v>
      </c>
      <c r="AA12" s="23" t="str">
        <f>I12</f>
        <v>Arrendamiento de inmueble Junta Ejecutiva Regional de León</v>
      </c>
      <c r="AC12" s="26">
        <v>43831</v>
      </c>
      <c r="AD12" s="26">
        <v>44196</v>
      </c>
      <c r="AE12" s="29" t="s">
        <v>272</v>
      </c>
      <c r="AF12" s="27"/>
      <c r="AG12" s="23" t="s">
        <v>221</v>
      </c>
      <c r="AQ12" s="23" t="s">
        <v>181</v>
      </c>
      <c r="AR12" s="26">
        <v>43936</v>
      </c>
      <c r="AS12" s="26">
        <v>43936</v>
      </c>
      <c r="AT12" s="28" t="s">
        <v>289</v>
      </c>
    </row>
    <row r="13" spans="1:46" s="23" customFormat="1" x14ac:dyDescent="0.2">
      <c r="A13" s="23">
        <v>2020</v>
      </c>
      <c r="B13" s="24">
        <v>43831</v>
      </c>
      <c r="C13" s="24">
        <v>43921</v>
      </c>
      <c r="D13" s="23" t="s">
        <v>109</v>
      </c>
      <c r="E13" s="23" t="s">
        <v>114</v>
      </c>
      <c r="F13" s="23" t="s">
        <v>155</v>
      </c>
      <c r="G13" s="23" t="s">
        <v>259</v>
      </c>
      <c r="H13" s="25"/>
      <c r="I13" s="23" t="s">
        <v>169</v>
      </c>
      <c r="J13" s="22">
        <f t="shared" si="3"/>
        <v>6</v>
      </c>
      <c r="K13" s="23" t="s">
        <v>195</v>
      </c>
      <c r="L13" s="23" t="s">
        <v>196</v>
      </c>
      <c r="M13" s="23" t="s">
        <v>197</v>
      </c>
      <c r="O13" s="25"/>
      <c r="P13" s="23" t="s">
        <v>181</v>
      </c>
      <c r="Q13" s="23" t="s">
        <v>182</v>
      </c>
      <c r="R13" s="23" t="str">
        <f t="shared" si="0"/>
        <v>CA/06/2020</v>
      </c>
      <c r="S13" s="26">
        <v>43831</v>
      </c>
      <c r="T13" s="32">
        <f>8679.68*12</f>
        <v>104156.16</v>
      </c>
      <c r="U13" s="32">
        <f t="shared" si="1"/>
        <v>120821.14559999999</v>
      </c>
      <c r="X13" s="23" t="s">
        <v>222</v>
      </c>
      <c r="Y13" s="27"/>
      <c r="Z13" s="23" t="s">
        <v>223</v>
      </c>
      <c r="AA13" s="23" t="str">
        <f t="shared" si="2"/>
        <v>Arrendamiento de inmueble Junta Ejecutiva Regional de Pénjamo</v>
      </c>
      <c r="AC13" s="26">
        <v>43831</v>
      </c>
      <c r="AD13" s="26">
        <v>44196</v>
      </c>
      <c r="AE13" s="29" t="s">
        <v>273</v>
      </c>
      <c r="AF13" s="27"/>
      <c r="AG13" s="23" t="s">
        <v>221</v>
      </c>
      <c r="AQ13" s="23" t="s">
        <v>181</v>
      </c>
      <c r="AR13" s="26">
        <v>43936</v>
      </c>
      <c r="AS13" s="26">
        <v>43936</v>
      </c>
      <c r="AT13" s="28" t="s">
        <v>289</v>
      </c>
    </row>
    <row r="14" spans="1:46" s="23" customFormat="1" x14ac:dyDescent="0.2">
      <c r="A14" s="23">
        <v>2020</v>
      </c>
      <c r="B14" s="24">
        <v>43831</v>
      </c>
      <c r="C14" s="24">
        <v>43921</v>
      </c>
      <c r="D14" s="23" t="s">
        <v>109</v>
      </c>
      <c r="E14" s="23" t="s">
        <v>114</v>
      </c>
      <c r="F14" s="23" t="s">
        <v>156</v>
      </c>
      <c r="G14" s="23" t="s">
        <v>259</v>
      </c>
      <c r="H14" s="25"/>
      <c r="I14" s="23" t="s">
        <v>170</v>
      </c>
      <c r="J14" s="22">
        <f t="shared" si="3"/>
        <v>7</v>
      </c>
      <c r="K14" s="23" t="s">
        <v>198</v>
      </c>
      <c r="L14" s="23" t="s">
        <v>199</v>
      </c>
      <c r="M14" s="23" t="s">
        <v>200</v>
      </c>
      <c r="O14" s="25"/>
      <c r="P14" s="23" t="s">
        <v>181</v>
      </c>
      <c r="Q14" s="23" t="s">
        <v>182</v>
      </c>
      <c r="R14" s="23" t="str">
        <f t="shared" si="0"/>
        <v>CA/07/2020</v>
      </c>
      <c r="S14" s="26">
        <v>43831</v>
      </c>
      <c r="T14" s="32">
        <f>12951.07*12</f>
        <v>155412.84</v>
      </c>
      <c r="U14" s="32">
        <f t="shared" si="1"/>
        <v>180278.89439999999</v>
      </c>
      <c r="X14" s="23" t="s">
        <v>222</v>
      </c>
      <c r="Y14" s="27"/>
      <c r="Z14" s="23" t="s">
        <v>223</v>
      </c>
      <c r="AA14" s="23" t="str">
        <f t="shared" ref="AA14:AA21" si="4">I14</f>
        <v>Arrendamiento de inmueble Junta Ejecutiva Regional de Salamanca</v>
      </c>
      <c r="AC14" s="26">
        <v>43831</v>
      </c>
      <c r="AD14" s="26">
        <v>44196</v>
      </c>
      <c r="AE14" s="29" t="s">
        <v>274</v>
      </c>
      <c r="AF14" s="27"/>
      <c r="AG14" s="23" t="s">
        <v>221</v>
      </c>
      <c r="AQ14" s="23" t="s">
        <v>181</v>
      </c>
      <c r="AR14" s="26">
        <v>43936</v>
      </c>
      <c r="AS14" s="26">
        <v>43936</v>
      </c>
      <c r="AT14" s="28" t="s">
        <v>289</v>
      </c>
    </row>
    <row r="15" spans="1:46" s="23" customFormat="1" x14ac:dyDescent="0.2">
      <c r="A15" s="23">
        <v>2020</v>
      </c>
      <c r="B15" s="24">
        <v>43831</v>
      </c>
      <c r="C15" s="24">
        <v>43921</v>
      </c>
      <c r="D15" s="23" t="s">
        <v>109</v>
      </c>
      <c r="E15" s="23" t="s">
        <v>114</v>
      </c>
      <c r="F15" s="23" t="s">
        <v>157</v>
      </c>
      <c r="G15" s="23" t="s">
        <v>259</v>
      </c>
      <c r="H15" s="25"/>
      <c r="I15" s="23" t="s">
        <v>171</v>
      </c>
      <c r="J15" s="22">
        <f t="shared" si="3"/>
        <v>8</v>
      </c>
      <c r="K15" s="23" t="s">
        <v>201</v>
      </c>
      <c r="L15" s="23" t="s">
        <v>202</v>
      </c>
      <c r="M15" s="23" t="s">
        <v>203</v>
      </c>
      <c r="O15" s="25"/>
      <c r="P15" s="23" t="s">
        <v>181</v>
      </c>
      <c r="Q15" s="23" t="s">
        <v>182</v>
      </c>
      <c r="R15" s="23" t="str">
        <f t="shared" si="0"/>
        <v>CA/08/2020</v>
      </c>
      <c r="S15" s="26">
        <v>43831</v>
      </c>
      <c r="T15" s="32">
        <f>7923.01*12</f>
        <v>95076.12</v>
      </c>
      <c r="U15" s="32">
        <f t="shared" si="1"/>
        <v>110288.29919999999</v>
      </c>
      <c r="X15" s="23" t="s">
        <v>222</v>
      </c>
      <c r="Y15" s="27"/>
      <c r="Z15" s="23" t="s">
        <v>223</v>
      </c>
      <c r="AA15" s="23" t="str">
        <f t="shared" si="4"/>
        <v>Arrendamiento de inmueble Junta Ejecutiva Regional de San Francisco del Rincón</v>
      </c>
      <c r="AC15" s="26">
        <v>43831</v>
      </c>
      <c r="AD15" s="26">
        <v>44196</v>
      </c>
      <c r="AE15" s="29" t="s">
        <v>275</v>
      </c>
      <c r="AF15" s="27"/>
      <c r="AG15" s="23" t="s">
        <v>221</v>
      </c>
      <c r="AQ15" s="23" t="s">
        <v>181</v>
      </c>
      <c r="AR15" s="26">
        <v>43936</v>
      </c>
      <c r="AS15" s="26">
        <v>43936</v>
      </c>
      <c r="AT15" s="28" t="s">
        <v>289</v>
      </c>
    </row>
    <row r="16" spans="1:46" s="23" customFormat="1" x14ac:dyDescent="0.2">
      <c r="A16" s="23">
        <v>2020</v>
      </c>
      <c r="B16" s="24">
        <v>43831</v>
      </c>
      <c r="C16" s="24">
        <v>43921</v>
      </c>
      <c r="D16" s="23" t="s">
        <v>109</v>
      </c>
      <c r="E16" s="23" t="s">
        <v>114</v>
      </c>
      <c r="F16" s="23" t="s">
        <v>158</v>
      </c>
      <c r="G16" s="23" t="s">
        <v>259</v>
      </c>
      <c r="H16" s="25"/>
      <c r="I16" s="23" t="s">
        <v>172</v>
      </c>
      <c r="J16" s="22">
        <f t="shared" si="3"/>
        <v>9</v>
      </c>
      <c r="K16" s="23" t="s">
        <v>183</v>
      </c>
      <c r="L16" s="23" t="s">
        <v>205</v>
      </c>
      <c r="M16" s="23" t="s">
        <v>204</v>
      </c>
      <c r="O16" s="25"/>
      <c r="P16" s="23" t="s">
        <v>181</v>
      </c>
      <c r="Q16" s="23" t="s">
        <v>182</v>
      </c>
      <c r="R16" s="23" t="str">
        <f t="shared" si="0"/>
        <v>CA/09/2020</v>
      </c>
      <c r="S16" s="26">
        <v>43831</v>
      </c>
      <c r="T16" s="32">
        <f>9507.61*12</f>
        <v>114091.32</v>
      </c>
      <c r="U16" s="32">
        <f t="shared" si="1"/>
        <v>132345.93119999999</v>
      </c>
      <c r="X16" s="23" t="s">
        <v>222</v>
      </c>
      <c r="Y16" s="27"/>
      <c r="Z16" s="23" t="s">
        <v>223</v>
      </c>
      <c r="AA16" s="23" t="str">
        <f t="shared" si="4"/>
        <v>Arrendamiento de inmueble Junta Ejecutiva Regional de San Luis de la Paz</v>
      </c>
      <c r="AC16" s="26">
        <v>43831</v>
      </c>
      <c r="AD16" s="26">
        <v>44196</v>
      </c>
      <c r="AE16" s="29" t="s">
        <v>276</v>
      </c>
      <c r="AF16" s="27"/>
      <c r="AG16" s="23" t="s">
        <v>221</v>
      </c>
      <c r="AQ16" s="23" t="s">
        <v>181</v>
      </c>
      <c r="AR16" s="26">
        <v>43936</v>
      </c>
      <c r="AS16" s="26">
        <v>43936</v>
      </c>
      <c r="AT16" s="28" t="s">
        <v>289</v>
      </c>
    </row>
    <row r="17" spans="1:46" s="23" customFormat="1" x14ac:dyDescent="0.2">
      <c r="A17" s="23">
        <v>2020</v>
      </c>
      <c r="B17" s="24">
        <v>43831</v>
      </c>
      <c r="C17" s="24">
        <v>43921</v>
      </c>
      <c r="D17" s="23" t="s">
        <v>109</v>
      </c>
      <c r="E17" s="23" t="s">
        <v>114</v>
      </c>
      <c r="F17" s="23" t="s">
        <v>159</v>
      </c>
      <c r="G17" s="23" t="s">
        <v>259</v>
      </c>
      <c r="H17" s="25"/>
      <c r="I17" s="23" t="s">
        <v>173</v>
      </c>
      <c r="J17" s="22">
        <f t="shared" si="3"/>
        <v>10</v>
      </c>
      <c r="K17" s="23" t="s">
        <v>206</v>
      </c>
      <c r="L17" s="23" t="s">
        <v>207</v>
      </c>
      <c r="M17" s="23" t="s">
        <v>208</v>
      </c>
      <c r="O17" s="25"/>
      <c r="P17" s="23" t="s">
        <v>181</v>
      </c>
      <c r="Q17" s="23" t="s">
        <v>182</v>
      </c>
      <c r="R17" s="23" t="str">
        <f t="shared" si="0"/>
        <v>CA/10/2020</v>
      </c>
      <c r="S17" s="26">
        <v>43831</v>
      </c>
      <c r="T17" s="32">
        <f>16584*12</f>
        <v>199008</v>
      </c>
      <c r="U17" s="32">
        <f t="shared" si="1"/>
        <v>230849.27999999997</v>
      </c>
      <c r="X17" s="23" t="s">
        <v>222</v>
      </c>
      <c r="Y17" s="27"/>
      <c r="Z17" s="23" t="s">
        <v>223</v>
      </c>
      <c r="AA17" s="23" t="str">
        <f t="shared" si="4"/>
        <v>Arrendamiento de inmueble Junta Ejecutiva Regional de San Miguel de Allende</v>
      </c>
      <c r="AC17" s="26">
        <v>43831</v>
      </c>
      <c r="AD17" s="26">
        <v>44196</v>
      </c>
      <c r="AE17" s="29" t="s">
        <v>277</v>
      </c>
      <c r="AF17" s="27"/>
      <c r="AG17" s="23" t="s">
        <v>221</v>
      </c>
      <c r="AQ17" s="23" t="s">
        <v>181</v>
      </c>
      <c r="AR17" s="26">
        <v>43936</v>
      </c>
      <c r="AS17" s="26">
        <v>43936</v>
      </c>
      <c r="AT17" s="28" t="s">
        <v>289</v>
      </c>
    </row>
    <row r="18" spans="1:46" s="23" customFormat="1" x14ac:dyDescent="0.2">
      <c r="A18" s="23">
        <v>2020</v>
      </c>
      <c r="B18" s="24">
        <v>43831</v>
      </c>
      <c r="C18" s="24">
        <v>43921</v>
      </c>
      <c r="D18" s="23" t="s">
        <v>109</v>
      </c>
      <c r="E18" s="23" t="s">
        <v>114</v>
      </c>
      <c r="F18" s="23" t="s">
        <v>160</v>
      </c>
      <c r="G18" s="23" t="s">
        <v>259</v>
      </c>
      <c r="H18" s="25"/>
      <c r="I18" s="23" t="s">
        <v>174</v>
      </c>
      <c r="J18" s="22">
        <f t="shared" si="3"/>
        <v>11</v>
      </c>
      <c r="K18" s="23" t="s">
        <v>209</v>
      </c>
      <c r="L18" s="23" t="s">
        <v>210</v>
      </c>
      <c r="M18" s="23" t="s">
        <v>211</v>
      </c>
      <c r="O18" s="25"/>
      <c r="P18" s="23" t="s">
        <v>181</v>
      </c>
      <c r="Q18" s="23" t="s">
        <v>182</v>
      </c>
      <c r="R18" s="23" t="str">
        <f t="shared" si="0"/>
        <v>CA/11/2020</v>
      </c>
      <c r="S18" s="26">
        <v>43831</v>
      </c>
      <c r="T18" s="32">
        <f>12951.07*12</f>
        <v>155412.84</v>
      </c>
      <c r="U18" s="32">
        <f t="shared" si="1"/>
        <v>180278.89439999999</v>
      </c>
      <c r="X18" s="23" t="s">
        <v>222</v>
      </c>
      <c r="Y18" s="27"/>
      <c r="Z18" s="23" t="s">
        <v>223</v>
      </c>
      <c r="AA18" s="23" t="str">
        <f t="shared" si="4"/>
        <v xml:space="preserve">Arrendamiento de inmueble Junta Ejecutiva Regional de Santa Cruz de Juventino Rosas </v>
      </c>
      <c r="AC18" s="26">
        <v>43831</v>
      </c>
      <c r="AD18" s="26">
        <v>44196</v>
      </c>
      <c r="AE18" s="29" t="s">
        <v>278</v>
      </c>
      <c r="AF18" s="27"/>
      <c r="AG18" s="23" t="s">
        <v>221</v>
      </c>
      <c r="AQ18" s="23" t="s">
        <v>181</v>
      </c>
      <c r="AR18" s="26">
        <v>43936</v>
      </c>
      <c r="AS18" s="26">
        <v>43936</v>
      </c>
      <c r="AT18" s="28" t="s">
        <v>289</v>
      </c>
    </row>
    <row r="19" spans="1:46" s="23" customFormat="1" x14ac:dyDescent="0.2">
      <c r="A19" s="23">
        <v>2020</v>
      </c>
      <c r="B19" s="24">
        <v>43831</v>
      </c>
      <c r="C19" s="24">
        <v>43921</v>
      </c>
      <c r="D19" s="23" t="s">
        <v>109</v>
      </c>
      <c r="E19" s="23" t="s">
        <v>114</v>
      </c>
      <c r="F19" s="23" t="s">
        <v>161</v>
      </c>
      <c r="G19" s="23" t="s">
        <v>259</v>
      </c>
      <c r="H19" s="25"/>
      <c r="I19" s="23" t="s">
        <v>175</v>
      </c>
      <c r="J19" s="22">
        <f t="shared" si="3"/>
        <v>12</v>
      </c>
      <c r="K19" s="23" t="s">
        <v>212</v>
      </c>
      <c r="L19" s="23" t="s">
        <v>215</v>
      </c>
      <c r="M19" s="23" t="s">
        <v>218</v>
      </c>
      <c r="O19" s="25"/>
      <c r="P19" s="23" t="s">
        <v>181</v>
      </c>
      <c r="Q19" s="23" t="s">
        <v>182</v>
      </c>
      <c r="R19" s="23" t="str">
        <f t="shared" si="0"/>
        <v>CA/12/2020</v>
      </c>
      <c r="S19" s="26">
        <v>43831</v>
      </c>
      <c r="T19" s="32">
        <f>13403.01*12</f>
        <v>160836.12</v>
      </c>
      <c r="U19" s="32">
        <f t="shared" si="1"/>
        <v>186569.89919999999</v>
      </c>
      <c r="X19" s="23" t="s">
        <v>222</v>
      </c>
      <c r="Y19" s="27"/>
      <c r="Z19" s="23" t="s">
        <v>223</v>
      </c>
      <c r="AA19" s="23" t="str">
        <f t="shared" si="4"/>
        <v xml:space="preserve">Arrendamiento de inmueble Junta Ejecutiva Regional de Silao de la Victoria </v>
      </c>
      <c r="AC19" s="26">
        <v>43831</v>
      </c>
      <c r="AD19" s="26">
        <v>44196</v>
      </c>
      <c r="AE19" s="29" t="s">
        <v>279</v>
      </c>
      <c r="AF19" s="27"/>
      <c r="AG19" s="23" t="s">
        <v>221</v>
      </c>
      <c r="AQ19" s="23" t="s">
        <v>181</v>
      </c>
      <c r="AR19" s="26">
        <v>43936</v>
      </c>
      <c r="AS19" s="26">
        <v>43936</v>
      </c>
      <c r="AT19" s="28" t="s">
        <v>289</v>
      </c>
    </row>
    <row r="20" spans="1:46" s="23" customFormat="1" x14ac:dyDescent="0.2">
      <c r="A20" s="23">
        <v>2020</v>
      </c>
      <c r="B20" s="24">
        <v>43831</v>
      </c>
      <c r="C20" s="24">
        <v>43921</v>
      </c>
      <c r="D20" s="23" t="s">
        <v>109</v>
      </c>
      <c r="E20" s="23" t="s">
        <v>114</v>
      </c>
      <c r="F20" s="23" t="s">
        <v>162</v>
      </c>
      <c r="G20" s="23" t="s">
        <v>259</v>
      </c>
      <c r="H20" s="25"/>
      <c r="I20" s="23" t="s">
        <v>176</v>
      </c>
      <c r="J20" s="22">
        <f t="shared" si="3"/>
        <v>13</v>
      </c>
      <c r="K20" s="23" t="s">
        <v>213</v>
      </c>
      <c r="L20" s="23" t="s">
        <v>216</v>
      </c>
      <c r="M20" s="23" t="s">
        <v>219</v>
      </c>
      <c r="O20" s="25"/>
      <c r="P20" s="23" t="s">
        <v>181</v>
      </c>
      <c r="Q20" s="23" t="s">
        <v>182</v>
      </c>
      <c r="R20" s="23" t="str">
        <f t="shared" si="0"/>
        <v>CA/13/2020</v>
      </c>
      <c r="S20" s="26">
        <v>43831</v>
      </c>
      <c r="T20" s="32">
        <f>8853.96*12</f>
        <v>106247.51999999999</v>
      </c>
      <c r="U20" s="32">
        <f t="shared" si="1"/>
        <v>123247.12319999997</v>
      </c>
      <c r="X20" s="23" t="s">
        <v>222</v>
      </c>
      <c r="Y20" s="27"/>
      <c r="Z20" s="23" t="s">
        <v>223</v>
      </c>
      <c r="AA20" s="23" t="str">
        <f t="shared" si="4"/>
        <v xml:space="preserve">Arrendamiento de inmueble Junta Ejecutiva Regional de Valle de Santiago </v>
      </c>
      <c r="AC20" s="26">
        <v>43831</v>
      </c>
      <c r="AD20" s="26">
        <v>44196</v>
      </c>
      <c r="AE20" s="29" t="s">
        <v>280</v>
      </c>
      <c r="AF20" s="27"/>
      <c r="AG20" s="23" t="s">
        <v>221</v>
      </c>
      <c r="AQ20" s="23" t="s">
        <v>181</v>
      </c>
      <c r="AR20" s="26">
        <v>43936</v>
      </c>
      <c r="AS20" s="26">
        <v>43936</v>
      </c>
      <c r="AT20" s="28" t="s">
        <v>289</v>
      </c>
    </row>
    <row r="21" spans="1:46" s="23" customFormat="1" x14ac:dyDescent="0.2">
      <c r="A21" s="23">
        <v>2020</v>
      </c>
      <c r="B21" s="24">
        <v>43831</v>
      </c>
      <c r="C21" s="24">
        <v>43921</v>
      </c>
      <c r="D21" s="23" t="s">
        <v>109</v>
      </c>
      <c r="E21" s="23" t="s">
        <v>114</v>
      </c>
      <c r="F21" s="23" t="s">
        <v>163</v>
      </c>
      <c r="G21" s="23" t="s">
        <v>259</v>
      </c>
      <c r="H21" s="25"/>
      <c r="I21" s="23" t="s">
        <v>177</v>
      </c>
      <c r="J21" s="22">
        <f t="shared" si="3"/>
        <v>14</v>
      </c>
      <c r="K21" s="23" t="s">
        <v>214</v>
      </c>
      <c r="L21" s="23" t="s">
        <v>217</v>
      </c>
      <c r="M21" s="23" t="s">
        <v>220</v>
      </c>
      <c r="O21" s="25"/>
      <c r="P21" s="23" t="s">
        <v>181</v>
      </c>
      <c r="Q21" s="23" t="s">
        <v>182</v>
      </c>
      <c r="R21" s="23" t="str">
        <f t="shared" si="0"/>
        <v>CA/14/2020</v>
      </c>
      <c r="S21" s="26">
        <v>43831</v>
      </c>
      <c r="T21" s="32">
        <f>6774.17*12</f>
        <v>81290.040000000008</v>
      </c>
      <c r="U21" s="32">
        <f t="shared" si="1"/>
        <v>94296.446400000001</v>
      </c>
      <c r="X21" s="23" t="s">
        <v>222</v>
      </c>
      <c r="Y21" s="27"/>
      <c r="Z21" s="23" t="s">
        <v>223</v>
      </c>
      <c r="AA21" s="23" t="str">
        <f t="shared" si="4"/>
        <v>Arrendamiento de inmueble Junta Ejecutiva Regional de Yuriria</v>
      </c>
      <c r="AC21" s="26">
        <v>43831</v>
      </c>
      <c r="AD21" s="26">
        <v>44196</v>
      </c>
      <c r="AE21" s="29" t="s">
        <v>281</v>
      </c>
      <c r="AF21" s="27"/>
      <c r="AG21" s="23" t="s">
        <v>221</v>
      </c>
      <c r="AQ21" s="23" t="s">
        <v>181</v>
      </c>
      <c r="AR21" s="26">
        <v>43936</v>
      </c>
      <c r="AS21" s="26">
        <v>43936</v>
      </c>
      <c r="AT21" s="28" t="s">
        <v>289</v>
      </c>
    </row>
    <row r="22" spans="1:46" s="23" customFormat="1" x14ac:dyDescent="0.2">
      <c r="A22" s="23">
        <v>2020</v>
      </c>
      <c r="B22" s="24">
        <v>43831</v>
      </c>
      <c r="C22" s="24">
        <v>43921</v>
      </c>
      <c r="D22" s="23" t="s">
        <v>109</v>
      </c>
      <c r="E22" s="23" t="s">
        <v>115</v>
      </c>
      <c r="F22" s="23" t="s">
        <v>224</v>
      </c>
      <c r="G22" s="23" t="s">
        <v>260</v>
      </c>
      <c r="H22" s="25"/>
      <c r="I22" s="23" t="s">
        <v>261</v>
      </c>
      <c r="J22" s="22">
        <f t="shared" si="3"/>
        <v>15</v>
      </c>
      <c r="K22" s="23" t="s">
        <v>234</v>
      </c>
      <c r="L22" s="23" t="s">
        <v>235</v>
      </c>
      <c r="M22" s="23" t="s">
        <v>236</v>
      </c>
      <c r="O22" s="25"/>
      <c r="P22" s="23" t="s">
        <v>230</v>
      </c>
      <c r="Q22" s="23" t="s">
        <v>182</v>
      </c>
      <c r="R22" s="23" t="str">
        <f t="shared" ref="R22:R26" si="5">F22</f>
        <v>C - 01/2020</v>
      </c>
      <c r="S22" s="26">
        <v>43842</v>
      </c>
      <c r="T22" s="32">
        <f>26000*12</f>
        <v>312000</v>
      </c>
      <c r="U22" s="32">
        <f t="shared" si="1"/>
        <v>361920</v>
      </c>
      <c r="X22" s="23" t="s">
        <v>222</v>
      </c>
      <c r="Y22" s="27"/>
      <c r="Z22" s="23" t="s">
        <v>223</v>
      </c>
      <c r="AA22" s="23" t="str">
        <f t="shared" ref="AA22:AA27" si="6">I22</f>
        <v>Servicio de atención médica primaria y orientación a las trabajadoras y trabajadores de «El Instituto»</v>
      </c>
      <c r="AC22" s="26">
        <v>43843</v>
      </c>
      <c r="AD22" s="26">
        <v>44183</v>
      </c>
      <c r="AE22" s="29" t="s">
        <v>282</v>
      </c>
      <c r="AF22" s="27"/>
      <c r="AG22" s="23" t="s">
        <v>221</v>
      </c>
      <c r="AQ22" s="23" t="s">
        <v>181</v>
      </c>
      <c r="AR22" s="26">
        <v>43936</v>
      </c>
      <c r="AS22" s="26">
        <v>43936</v>
      </c>
      <c r="AT22" s="28" t="s">
        <v>267</v>
      </c>
    </row>
    <row r="23" spans="1:46" s="23" customFormat="1" x14ac:dyDescent="0.2">
      <c r="A23" s="23">
        <v>2020</v>
      </c>
      <c r="B23" s="24">
        <v>43831</v>
      </c>
      <c r="C23" s="24">
        <v>43921</v>
      </c>
      <c r="D23" s="23" t="s">
        <v>109</v>
      </c>
      <c r="E23" s="23" t="s">
        <v>115</v>
      </c>
      <c r="F23" s="23" t="s">
        <v>225</v>
      </c>
      <c r="G23" s="23" t="s">
        <v>231</v>
      </c>
      <c r="H23" s="25"/>
      <c r="I23" s="23" t="s">
        <v>240</v>
      </c>
      <c r="J23" s="22">
        <f t="shared" si="3"/>
        <v>16</v>
      </c>
      <c r="K23" s="23" t="s">
        <v>237</v>
      </c>
      <c r="L23" s="23" t="s">
        <v>238</v>
      </c>
      <c r="M23" s="23" t="s">
        <v>239</v>
      </c>
      <c r="O23" s="25"/>
      <c r="P23" s="23" t="s">
        <v>241</v>
      </c>
      <c r="Q23" s="23" t="s">
        <v>182</v>
      </c>
      <c r="R23" s="23" t="str">
        <f t="shared" si="5"/>
        <v>C - 02/2020</v>
      </c>
      <c r="S23" s="26">
        <v>43843</v>
      </c>
      <c r="T23" s="32">
        <f>167040/1.16</f>
        <v>144000</v>
      </c>
      <c r="U23" s="32">
        <f t="shared" si="1"/>
        <v>167040</v>
      </c>
      <c r="X23" s="23" t="s">
        <v>222</v>
      </c>
      <c r="Y23" s="27"/>
      <c r="Z23" s="23" t="s">
        <v>223</v>
      </c>
      <c r="AA23" s="23" t="str">
        <f t="shared" si="6"/>
        <v xml:space="preserve">Servicios profesionales para asesorar legalmente y representar al Instituto. </v>
      </c>
      <c r="AC23" s="26">
        <v>43831</v>
      </c>
      <c r="AD23" s="26">
        <v>44196</v>
      </c>
      <c r="AE23" s="29" t="s">
        <v>283</v>
      </c>
      <c r="AF23" s="27"/>
      <c r="AG23" s="23" t="s">
        <v>221</v>
      </c>
      <c r="AQ23" s="23" t="s">
        <v>181</v>
      </c>
      <c r="AR23" s="26">
        <v>43936</v>
      </c>
      <c r="AS23" s="26">
        <v>43936</v>
      </c>
      <c r="AT23" s="23" t="s">
        <v>266</v>
      </c>
    </row>
    <row r="24" spans="1:46" s="23" customFormat="1" x14ac:dyDescent="0.2">
      <c r="A24" s="23">
        <v>2020</v>
      </c>
      <c r="B24" s="24">
        <v>43831</v>
      </c>
      <c r="C24" s="24">
        <v>43921</v>
      </c>
      <c r="D24" s="23" t="s">
        <v>109</v>
      </c>
      <c r="E24" s="23" t="s">
        <v>115</v>
      </c>
      <c r="F24" s="23" t="s">
        <v>226</v>
      </c>
      <c r="G24" s="23" t="s">
        <v>262</v>
      </c>
      <c r="H24" s="25"/>
      <c r="I24" s="23" t="s">
        <v>242</v>
      </c>
      <c r="J24" s="22">
        <f t="shared" si="3"/>
        <v>17</v>
      </c>
      <c r="K24" s="23" t="s">
        <v>243</v>
      </c>
      <c r="L24" s="23" t="s">
        <v>244</v>
      </c>
      <c r="M24" s="23" t="s">
        <v>245</v>
      </c>
      <c r="O24" s="25"/>
      <c r="P24" s="23" t="s">
        <v>230</v>
      </c>
      <c r="Q24" s="23" t="s">
        <v>182</v>
      </c>
      <c r="R24" s="23" t="str">
        <f t="shared" si="5"/>
        <v>C - 03/2020</v>
      </c>
      <c r="S24" s="26">
        <v>43859</v>
      </c>
      <c r="T24" s="33">
        <v>90</v>
      </c>
      <c r="U24" s="33">
        <v>90</v>
      </c>
      <c r="X24" s="23" t="s">
        <v>222</v>
      </c>
      <c r="Y24" s="27"/>
      <c r="Z24" s="23" t="s">
        <v>223</v>
      </c>
      <c r="AA24" s="23" t="str">
        <f t="shared" si="6"/>
        <v>Servicios de alimentos.</v>
      </c>
      <c r="AC24" s="24">
        <v>43865</v>
      </c>
      <c r="AD24" s="24">
        <v>44183</v>
      </c>
      <c r="AE24" s="29" t="s">
        <v>284</v>
      </c>
      <c r="AF24" s="27"/>
      <c r="AG24" s="23" t="s">
        <v>221</v>
      </c>
      <c r="AQ24" s="23" t="s">
        <v>181</v>
      </c>
      <c r="AR24" s="26">
        <v>43936</v>
      </c>
      <c r="AS24" s="26">
        <v>43936</v>
      </c>
      <c r="AT24" s="31" t="s">
        <v>290</v>
      </c>
    </row>
    <row r="25" spans="1:46" s="23" customFormat="1" x14ac:dyDescent="0.2">
      <c r="A25" s="23">
        <v>2020</v>
      </c>
      <c r="B25" s="24">
        <v>43831</v>
      </c>
      <c r="C25" s="24">
        <v>43921</v>
      </c>
      <c r="D25" s="23" t="s">
        <v>109</v>
      </c>
      <c r="E25" s="23" t="s">
        <v>115</v>
      </c>
      <c r="F25" s="23" t="s">
        <v>227</v>
      </c>
      <c r="G25" s="23" t="s">
        <v>263</v>
      </c>
      <c r="H25" s="25"/>
      <c r="I25" s="23" t="s">
        <v>264</v>
      </c>
      <c r="J25" s="22">
        <f t="shared" si="3"/>
        <v>18</v>
      </c>
      <c r="N25" s="23" t="s">
        <v>246</v>
      </c>
      <c r="O25" s="23" t="s">
        <v>247</v>
      </c>
      <c r="P25" s="23" t="s">
        <v>248</v>
      </c>
      <c r="Q25" s="23" t="s">
        <v>182</v>
      </c>
      <c r="R25" s="23" t="str">
        <f t="shared" si="5"/>
        <v>C - 04/2020</v>
      </c>
      <c r="S25" s="26">
        <v>43909</v>
      </c>
      <c r="T25" s="32">
        <f>47908/1.16</f>
        <v>41300</v>
      </c>
      <c r="U25" s="32">
        <f t="shared" ref="U25:U28" si="7">T25*1.16</f>
        <v>47908</v>
      </c>
      <c r="X25" s="23" t="s">
        <v>222</v>
      </c>
      <c r="Y25" s="27"/>
      <c r="Z25" s="23" t="s">
        <v>223</v>
      </c>
      <c r="AA25" s="23" t="str">
        <f t="shared" si="6"/>
        <v>Servicios profesionales para la edición del «Informe de la encuesta de cultura política de los jóvenes en el estado de Guanajuato 2018»</v>
      </c>
      <c r="AC25" s="24">
        <v>43910</v>
      </c>
      <c r="AD25" s="24">
        <v>43970</v>
      </c>
      <c r="AE25" s="29" t="s">
        <v>285</v>
      </c>
      <c r="AF25" s="27"/>
      <c r="AG25" s="23" t="s">
        <v>221</v>
      </c>
      <c r="AQ25" s="23" t="s">
        <v>181</v>
      </c>
      <c r="AR25" s="26">
        <v>43936</v>
      </c>
      <c r="AS25" s="26">
        <v>43936</v>
      </c>
      <c r="AT25" s="23" t="s">
        <v>266</v>
      </c>
    </row>
    <row r="26" spans="1:46" s="23" customFormat="1" x14ac:dyDescent="0.2">
      <c r="A26" s="23">
        <v>2020</v>
      </c>
      <c r="B26" s="24">
        <v>43831</v>
      </c>
      <c r="C26" s="24">
        <v>43921</v>
      </c>
      <c r="D26" s="23" t="s">
        <v>109</v>
      </c>
      <c r="E26" s="23" t="s">
        <v>115</v>
      </c>
      <c r="F26" s="23" t="s">
        <v>228</v>
      </c>
      <c r="G26" s="23" t="s">
        <v>263</v>
      </c>
      <c r="H26" s="25"/>
      <c r="I26" s="23" t="s">
        <v>251</v>
      </c>
      <c r="J26" s="22">
        <f t="shared" si="3"/>
        <v>19</v>
      </c>
      <c r="K26" s="23" t="s">
        <v>249</v>
      </c>
      <c r="L26" s="23" t="s">
        <v>215</v>
      </c>
      <c r="M26" s="23" t="s">
        <v>250</v>
      </c>
      <c r="O26" s="31"/>
      <c r="P26" s="23" t="s">
        <v>248</v>
      </c>
      <c r="Q26" s="23" t="s">
        <v>182</v>
      </c>
      <c r="R26" s="23" t="str">
        <f t="shared" si="5"/>
        <v>C - 05/2020</v>
      </c>
      <c r="S26" s="26">
        <v>43909</v>
      </c>
      <c r="T26" s="32">
        <f>61132/1.16</f>
        <v>52700</v>
      </c>
      <c r="U26" s="32">
        <f t="shared" si="7"/>
        <v>61131.999999999993</v>
      </c>
      <c r="X26" s="23" t="s">
        <v>222</v>
      </c>
      <c r="Y26" s="27"/>
      <c r="Z26" s="23" t="s">
        <v>223</v>
      </c>
      <c r="AA26" s="23" t="str">
        <f t="shared" si="6"/>
        <v>Servicios profesionales para la elaboración del manual de uso de personajes «el mundo de Nix»</v>
      </c>
      <c r="AC26" s="26">
        <v>43910</v>
      </c>
      <c r="AD26" s="24">
        <v>43955</v>
      </c>
      <c r="AE26" s="29" t="s">
        <v>286</v>
      </c>
      <c r="AF26" s="27"/>
      <c r="AG26" s="23" t="s">
        <v>221</v>
      </c>
      <c r="AQ26" s="23" t="s">
        <v>181</v>
      </c>
      <c r="AR26" s="26">
        <v>43936</v>
      </c>
      <c r="AS26" s="26">
        <v>43936</v>
      </c>
      <c r="AT26" s="23" t="s">
        <v>266</v>
      </c>
    </row>
    <row r="27" spans="1:46" s="23" customFormat="1" x14ac:dyDescent="0.2">
      <c r="A27" s="23">
        <v>2020</v>
      </c>
      <c r="B27" s="24">
        <v>43831</v>
      </c>
      <c r="C27" s="24">
        <v>43921</v>
      </c>
      <c r="D27" s="23" t="s">
        <v>109</v>
      </c>
      <c r="E27" s="23" t="s">
        <v>115</v>
      </c>
      <c r="F27" s="23" t="s">
        <v>232</v>
      </c>
      <c r="G27" s="23" t="s">
        <v>263</v>
      </c>
      <c r="H27" s="25"/>
      <c r="I27" s="23" t="s">
        <v>265</v>
      </c>
      <c r="J27" s="22">
        <f t="shared" si="3"/>
        <v>20</v>
      </c>
      <c r="K27" s="23" t="s">
        <v>252</v>
      </c>
      <c r="L27" s="23" t="s">
        <v>253</v>
      </c>
      <c r="M27" s="23" t="s">
        <v>254</v>
      </c>
      <c r="O27" s="25"/>
      <c r="P27" s="23" t="s">
        <v>255</v>
      </c>
      <c r="Q27" s="23" t="s">
        <v>182</v>
      </c>
      <c r="R27" s="23" t="str">
        <f>F27</f>
        <v>C - 06/2020</v>
      </c>
      <c r="S27" s="26">
        <v>43909</v>
      </c>
      <c r="T27" s="33">
        <f>232000/1.16</f>
        <v>200000</v>
      </c>
      <c r="U27" s="32">
        <f t="shared" si="7"/>
        <v>231999.99999999997</v>
      </c>
      <c r="X27" s="23" t="s">
        <v>222</v>
      </c>
      <c r="Y27" s="27"/>
      <c r="Z27" s="23" t="s">
        <v>223</v>
      </c>
      <c r="AA27" s="23" t="str">
        <f t="shared" si="6"/>
        <v>Servicios profesionales para la elaboración de la síntesis informativa institucional</v>
      </c>
      <c r="AC27" s="26">
        <v>43891</v>
      </c>
      <c r="AD27" s="26">
        <v>44196</v>
      </c>
      <c r="AE27" s="29" t="s">
        <v>287</v>
      </c>
      <c r="AF27" s="27"/>
      <c r="AG27" s="23" t="s">
        <v>221</v>
      </c>
      <c r="AQ27" s="23" t="s">
        <v>181</v>
      </c>
      <c r="AR27" s="26">
        <v>43936</v>
      </c>
      <c r="AS27" s="26">
        <v>43936</v>
      </c>
      <c r="AT27" s="23" t="s">
        <v>266</v>
      </c>
    </row>
    <row r="28" spans="1:46" s="23" customFormat="1" x14ac:dyDescent="0.2">
      <c r="A28" s="23">
        <v>2020</v>
      </c>
      <c r="B28" s="24">
        <v>43831</v>
      </c>
      <c r="C28" s="24">
        <v>43921</v>
      </c>
      <c r="D28" s="23" t="s">
        <v>109</v>
      </c>
      <c r="E28" s="23" t="s">
        <v>115</v>
      </c>
      <c r="F28" s="23" t="s">
        <v>229</v>
      </c>
      <c r="G28" s="23" t="s">
        <v>233</v>
      </c>
      <c r="H28" s="25"/>
      <c r="I28" s="23" t="s">
        <v>258</v>
      </c>
      <c r="J28" s="22">
        <f t="shared" si="3"/>
        <v>21</v>
      </c>
      <c r="N28" s="23" t="s">
        <v>256</v>
      </c>
      <c r="O28" s="23" t="s">
        <v>257</v>
      </c>
      <c r="P28" s="23" t="s">
        <v>255</v>
      </c>
      <c r="Q28" s="23" t="s">
        <v>182</v>
      </c>
      <c r="R28" s="23" t="str">
        <f>F28</f>
        <v>C - 07/2020</v>
      </c>
      <c r="S28" s="26">
        <v>43916</v>
      </c>
      <c r="T28" s="32">
        <f>768972.7/1.16</f>
        <v>662907.5</v>
      </c>
      <c r="U28" s="32">
        <f t="shared" si="7"/>
        <v>768972.7</v>
      </c>
      <c r="X28" s="23" t="s">
        <v>222</v>
      </c>
      <c r="Y28" s="27"/>
      <c r="Z28" s="23" t="s">
        <v>223</v>
      </c>
      <c r="AA28" s="23" t="str">
        <f>I28</f>
        <v>Servicio de publicidad</v>
      </c>
      <c r="AC28" s="26">
        <v>43915</v>
      </c>
      <c r="AD28" s="26">
        <v>44196</v>
      </c>
      <c r="AE28" s="29" t="s">
        <v>288</v>
      </c>
      <c r="AF28" s="27"/>
      <c r="AG28" s="23" t="s">
        <v>221</v>
      </c>
      <c r="AQ28" s="23" t="s">
        <v>181</v>
      </c>
      <c r="AR28" s="26">
        <v>43936</v>
      </c>
      <c r="AS28" s="26">
        <v>43936</v>
      </c>
    </row>
    <row r="29" spans="1:46" x14ac:dyDescent="0.2">
      <c r="A29" s="10"/>
      <c r="B29" s="16"/>
      <c r="C29" s="16"/>
      <c r="D29" s="10"/>
      <c r="E29" s="10"/>
      <c r="F29" s="10"/>
      <c r="G29" s="13"/>
      <c r="H29" s="9"/>
      <c r="I29" s="13"/>
      <c r="J29" s="10"/>
      <c r="K29" s="14"/>
      <c r="L29" s="14"/>
      <c r="M29" s="14"/>
      <c r="N29" s="14"/>
      <c r="O29" s="14"/>
      <c r="P29" s="14"/>
      <c r="Q29" s="14"/>
      <c r="R29" s="10"/>
      <c r="S29" s="17"/>
      <c r="T29" s="18"/>
      <c r="U29" s="18"/>
      <c r="V29" s="10"/>
      <c r="W29" s="10"/>
      <c r="X29" s="10"/>
      <c r="Y29" s="15"/>
      <c r="Z29" s="10"/>
      <c r="AA29" s="10"/>
      <c r="AB29" s="6"/>
      <c r="AC29" s="17"/>
      <c r="AD29" s="17"/>
      <c r="AE29" s="15"/>
      <c r="AF29" s="15"/>
      <c r="AG29" s="10"/>
      <c r="AH29" s="10"/>
      <c r="AI29" s="10"/>
      <c r="AJ29" s="10"/>
      <c r="AK29" s="10"/>
      <c r="AL29" s="10"/>
      <c r="AM29" s="10"/>
      <c r="AN29" s="10"/>
      <c r="AO29" s="10"/>
      <c r="AP29" s="10"/>
      <c r="AQ29" s="10"/>
      <c r="AR29" s="17"/>
      <c r="AS29" s="17"/>
      <c r="AT29" s="6"/>
    </row>
    <row r="30" spans="1:46" x14ac:dyDescent="0.2">
      <c r="A30" s="10"/>
      <c r="B30" s="16"/>
      <c r="C30" s="16"/>
      <c r="D30" s="10"/>
      <c r="E30" s="10"/>
      <c r="F30" s="10"/>
      <c r="G30" s="13"/>
      <c r="H30" s="9"/>
      <c r="I30" s="13"/>
      <c r="J30" s="10"/>
      <c r="K30" s="14"/>
      <c r="L30" s="14"/>
      <c r="M30" s="14"/>
      <c r="N30" s="14"/>
      <c r="O30" s="14"/>
      <c r="P30" s="14"/>
      <c r="Q30" s="14"/>
      <c r="R30" s="10"/>
      <c r="S30" s="17"/>
      <c r="T30" s="18"/>
      <c r="U30" s="18"/>
      <c r="V30" s="10"/>
      <c r="W30" s="10"/>
      <c r="X30" s="10"/>
      <c r="Y30" s="15"/>
      <c r="Z30" s="10"/>
      <c r="AA30" s="10"/>
      <c r="AB30" s="6"/>
      <c r="AC30" s="17"/>
      <c r="AD30" s="17"/>
      <c r="AE30" s="15"/>
      <c r="AF30" s="15"/>
      <c r="AG30" s="10"/>
      <c r="AH30" s="10"/>
      <c r="AI30" s="10"/>
      <c r="AJ30" s="10"/>
      <c r="AK30" s="10"/>
      <c r="AL30" s="10"/>
      <c r="AM30" s="10"/>
      <c r="AN30" s="10"/>
      <c r="AO30" s="10"/>
      <c r="AP30" s="10"/>
      <c r="AQ30" s="10"/>
      <c r="AR30" s="17"/>
      <c r="AS30" s="17"/>
      <c r="AT30" s="6"/>
    </row>
    <row r="31" spans="1:46" x14ac:dyDescent="0.2">
      <c r="A31" s="10"/>
      <c r="B31" s="16"/>
      <c r="C31" s="16"/>
      <c r="D31" s="10"/>
      <c r="E31" s="10"/>
      <c r="F31" s="10"/>
      <c r="G31" s="13"/>
      <c r="H31" s="9"/>
      <c r="I31" s="13"/>
      <c r="J31" s="10"/>
      <c r="K31" s="14"/>
      <c r="L31" s="14"/>
      <c r="M31" s="14"/>
      <c r="N31" s="14"/>
      <c r="O31" s="14"/>
      <c r="P31" s="14"/>
      <c r="Q31" s="14"/>
      <c r="R31" s="10"/>
      <c r="S31" s="17"/>
      <c r="T31" s="18"/>
      <c r="U31" s="18"/>
      <c r="V31" s="10"/>
      <c r="W31" s="10"/>
      <c r="X31" s="10"/>
      <c r="Y31" s="15"/>
      <c r="Z31" s="10"/>
      <c r="AA31" s="10"/>
      <c r="AB31" s="6"/>
      <c r="AC31" s="17"/>
      <c r="AD31" s="17"/>
      <c r="AE31" s="15"/>
      <c r="AF31" s="15"/>
      <c r="AG31" s="10"/>
      <c r="AH31" s="10"/>
      <c r="AI31" s="10"/>
      <c r="AJ31" s="10"/>
      <c r="AK31" s="10"/>
      <c r="AL31" s="10"/>
      <c r="AM31" s="10"/>
      <c r="AN31" s="10"/>
      <c r="AO31" s="10"/>
      <c r="AP31" s="10"/>
      <c r="AQ31" s="10"/>
      <c r="AR31" s="17"/>
      <c r="AS31" s="17"/>
      <c r="AT31" s="6"/>
    </row>
    <row r="32" spans="1:46" x14ac:dyDescent="0.2">
      <c r="A32" s="10"/>
      <c r="B32" s="16"/>
      <c r="C32" s="16"/>
      <c r="D32" s="10"/>
      <c r="E32" s="10"/>
      <c r="F32" s="10"/>
      <c r="G32" s="13"/>
      <c r="H32" s="9"/>
      <c r="I32" s="13"/>
      <c r="J32" s="10"/>
      <c r="K32" s="14"/>
      <c r="L32" s="14"/>
      <c r="M32" s="14"/>
      <c r="N32" s="14"/>
      <c r="O32" s="14"/>
      <c r="P32" s="14"/>
      <c r="Q32" s="14"/>
      <c r="R32" s="10"/>
      <c r="S32" s="17"/>
      <c r="T32" s="18"/>
      <c r="U32" s="18"/>
      <c r="V32" s="10"/>
      <c r="W32" s="10"/>
      <c r="X32" s="10"/>
      <c r="Y32" s="15"/>
      <c r="Z32" s="10"/>
      <c r="AA32" s="10"/>
      <c r="AB32" s="6"/>
      <c r="AC32" s="17"/>
      <c r="AD32" s="17"/>
      <c r="AE32" s="15"/>
      <c r="AF32" s="15"/>
      <c r="AG32" s="10"/>
      <c r="AH32" s="10"/>
      <c r="AI32" s="10"/>
      <c r="AJ32" s="10"/>
      <c r="AK32" s="10"/>
      <c r="AL32" s="10"/>
      <c r="AM32" s="10"/>
      <c r="AN32" s="10"/>
      <c r="AO32" s="10"/>
      <c r="AP32" s="10"/>
      <c r="AQ32" s="10"/>
      <c r="AR32" s="17"/>
      <c r="AS32" s="17"/>
      <c r="AT32" s="6"/>
    </row>
    <row r="33" spans="1:46" x14ac:dyDescent="0.2">
      <c r="A33" s="10"/>
      <c r="B33" s="16"/>
      <c r="C33" s="16"/>
      <c r="D33" s="10"/>
      <c r="E33" s="10"/>
      <c r="F33" s="10"/>
      <c r="G33" s="13"/>
      <c r="H33" s="9"/>
      <c r="I33" s="13"/>
      <c r="J33" s="10"/>
      <c r="K33" s="14"/>
      <c r="L33" s="14"/>
      <c r="M33" s="14"/>
      <c r="N33" s="14"/>
      <c r="O33" s="14"/>
      <c r="P33" s="14"/>
      <c r="Q33" s="14"/>
      <c r="R33" s="10"/>
      <c r="S33" s="17"/>
      <c r="T33" s="18"/>
      <c r="U33" s="18"/>
      <c r="V33" s="10"/>
      <c r="W33" s="10"/>
      <c r="X33" s="10"/>
      <c r="Y33" s="15"/>
      <c r="Z33" s="10"/>
      <c r="AA33" s="10"/>
      <c r="AB33" s="6"/>
      <c r="AC33" s="17"/>
      <c r="AD33" s="17"/>
      <c r="AE33" s="15"/>
      <c r="AF33" s="15"/>
      <c r="AG33" s="10"/>
      <c r="AH33" s="10"/>
      <c r="AI33" s="10"/>
      <c r="AJ33" s="10"/>
      <c r="AK33" s="10"/>
      <c r="AL33" s="10"/>
      <c r="AM33" s="10"/>
      <c r="AN33" s="10"/>
      <c r="AO33" s="10"/>
      <c r="AP33" s="10"/>
      <c r="AQ33" s="10"/>
      <c r="AR33" s="17"/>
      <c r="AS33" s="17"/>
      <c r="AT33" s="6"/>
    </row>
    <row r="34" spans="1:46" x14ac:dyDescent="0.2">
      <c r="A34" s="10"/>
      <c r="B34" s="16"/>
      <c r="C34" s="16"/>
      <c r="D34" s="10"/>
      <c r="E34" s="10"/>
      <c r="F34" s="10"/>
      <c r="G34" s="13"/>
      <c r="H34" s="9"/>
      <c r="I34" s="13"/>
      <c r="J34" s="10"/>
      <c r="K34" s="14"/>
      <c r="L34" s="14"/>
      <c r="M34" s="14"/>
      <c r="N34" s="14"/>
      <c r="O34" s="14"/>
      <c r="P34" s="14"/>
      <c r="Q34" s="14"/>
      <c r="R34" s="10"/>
      <c r="S34" s="17"/>
      <c r="T34" s="18"/>
      <c r="U34" s="18"/>
      <c r="V34" s="10"/>
      <c r="W34" s="10"/>
      <c r="X34" s="10"/>
      <c r="Y34" s="15"/>
      <c r="Z34" s="10"/>
      <c r="AA34" s="10"/>
      <c r="AB34" s="6"/>
      <c r="AC34" s="17"/>
      <c r="AD34" s="17"/>
      <c r="AE34" s="15"/>
      <c r="AF34" s="15"/>
      <c r="AG34" s="10"/>
      <c r="AH34" s="10"/>
      <c r="AI34" s="10"/>
      <c r="AJ34" s="10"/>
      <c r="AK34" s="10"/>
      <c r="AL34" s="10"/>
      <c r="AM34" s="10"/>
      <c r="AN34" s="10"/>
      <c r="AO34" s="10"/>
      <c r="AP34" s="10"/>
      <c r="AQ34" s="10"/>
      <c r="AR34" s="17"/>
      <c r="AS34" s="17"/>
      <c r="AT34" s="6"/>
    </row>
    <row r="35" spans="1:46" x14ac:dyDescent="0.2">
      <c r="A35" s="10"/>
      <c r="B35" s="16"/>
      <c r="C35" s="16"/>
      <c r="D35" s="10"/>
      <c r="E35" s="10"/>
      <c r="F35" s="10"/>
      <c r="G35" s="13"/>
      <c r="H35" s="9"/>
      <c r="I35" s="13"/>
      <c r="J35" s="10"/>
      <c r="K35" s="14"/>
      <c r="L35" s="14"/>
      <c r="M35" s="14"/>
      <c r="N35" s="14"/>
      <c r="O35" s="14"/>
      <c r="P35" s="14"/>
      <c r="Q35" s="14"/>
      <c r="R35" s="10"/>
      <c r="S35" s="17"/>
      <c r="T35" s="18"/>
      <c r="U35" s="18"/>
      <c r="V35" s="10"/>
      <c r="W35" s="10"/>
      <c r="X35" s="10"/>
      <c r="Y35" s="15"/>
      <c r="Z35" s="10"/>
      <c r="AA35" s="10"/>
      <c r="AB35" s="6"/>
      <c r="AC35" s="17"/>
      <c r="AD35" s="17"/>
      <c r="AE35" s="15"/>
      <c r="AF35" s="15"/>
      <c r="AG35" s="10"/>
      <c r="AH35" s="10"/>
      <c r="AI35" s="10"/>
      <c r="AJ35" s="10"/>
      <c r="AK35" s="10"/>
      <c r="AL35" s="10"/>
      <c r="AM35" s="10"/>
      <c r="AN35" s="10"/>
      <c r="AO35" s="10"/>
      <c r="AP35" s="10"/>
      <c r="AQ35" s="10"/>
      <c r="AR35" s="17"/>
      <c r="AS35" s="17"/>
      <c r="AT35" s="6"/>
    </row>
    <row r="36" spans="1:46" x14ac:dyDescent="0.2">
      <c r="A36" s="10"/>
      <c r="B36" s="16"/>
      <c r="C36" s="16"/>
      <c r="D36" s="10"/>
      <c r="E36" s="10"/>
      <c r="F36" s="10"/>
      <c r="G36" s="13"/>
      <c r="H36" s="9"/>
      <c r="I36" s="13"/>
      <c r="J36" s="10"/>
      <c r="K36" s="14"/>
      <c r="L36" s="14"/>
      <c r="M36" s="14"/>
      <c r="N36" s="14"/>
      <c r="O36" s="14"/>
      <c r="P36" s="14"/>
      <c r="Q36" s="14"/>
      <c r="R36" s="10"/>
      <c r="S36" s="17"/>
      <c r="T36" s="18"/>
      <c r="U36" s="18"/>
      <c r="V36" s="10"/>
      <c r="W36" s="10"/>
      <c r="X36" s="10"/>
      <c r="Y36" s="15"/>
      <c r="Z36" s="10"/>
      <c r="AA36" s="10"/>
      <c r="AB36" s="6"/>
      <c r="AC36" s="17"/>
      <c r="AD36" s="17"/>
      <c r="AE36" s="15"/>
      <c r="AF36" s="15"/>
      <c r="AG36" s="10"/>
      <c r="AH36" s="10"/>
      <c r="AI36" s="10"/>
      <c r="AJ36" s="10"/>
      <c r="AK36" s="10"/>
      <c r="AL36" s="10"/>
      <c r="AM36" s="10"/>
      <c r="AN36" s="10"/>
      <c r="AO36" s="10"/>
      <c r="AP36" s="10"/>
      <c r="AQ36" s="10"/>
      <c r="AR36" s="17"/>
      <c r="AS36" s="17"/>
      <c r="AT36" s="6"/>
    </row>
    <row r="37" spans="1:46" x14ac:dyDescent="0.2">
      <c r="A37" s="10"/>
      <c r="B37" s="16"/>
      <c r="C37" s="16"/>
      <c r="D37" s="10"/>
      <c r="E37" s="10"/>
      <c r="F37" s="10"/>
      <c r="G37" s="13"/>
      <c r="H37" s="9"/>
      <c r="I37" s="13"/>
      <c r="J37" s="10"/>
      <c r="K37" s="14"/>
      <c r="L37" s="14"/>
      <c r="M37" s="14"/>
      <c r="N37" s="14"/>
      <c r="O37" s="14"/>
      <c r="P37" s="14"/>
      <c r="Q37" s="14"/>
      <c r="R37" s="10"/>
      <c r="S37" s="17"/>
      <c r="T37" s="18"/>
      <c r="U37" s="18"/>
      <c r="V37" s="10"/>
      <c r="W37" s="10"/>
      <c r="X37" s="10"/>
      <c r="Y37" s="15"/>
      <c r="Z37" s="10"/>
      <c r="AA37" s="10"/>
      <c r="AB37" s="6"/>
      <c r="AC37" s="17"/>
      <c r="AD37" s="17"/>
      <c r="AE37" s="15"/>
      <c r="AF37" s="15"/>
      <c r="AG37" s="10"/>
      <c r="AH37" s="10"/>
      <c r="AI37" s="10"/>
      <c r="AJ37" s="10"/>
      <c r="AK37" s="10"/>
      <c r="AL37" s="10"/>
      <c r="AM37" s="10"/>
      <c r="AN37" s="10"/>
      <c r="AO37" s="10"/>
      <c r="AP37" s="10"/>
      <c r="AQ37" s="10"/>
      <c r="AR37" s="17"/>
      <c r="AS37" s="17"/>
      <c r="AT37" s="6"/>
    </row>
    <row r="38" spans="1:46" x14ac:dyDescent="0.2">
      <c r="A38" s="6"/>
      <c r="B38" s="6"/>
      <c r="C38" s="6"/>
      <c r="D38" s="6"/>
      <c r="E38" s="6"/>
      <c r="F38" s="6"/>
      <c r="G38" s="6"/>
      <c r="H38" s="6"/>
      <c r="I38" s="6"/>
      <c r="J38" s="6"/>
      <c r="K38" s="6"/>
      <c r="L38" s="6"/>
      <c r="M38" s="6"/>
      <c r="N38" s="6"/>
      <c r="O38" s="6"/>
      <c r="P38" s="6"/>
      <c r="Q38" s="6"/>
      <c r="R38" s="6"/>
      <c r="S38" s="6"/>
      <c r="T38" s="18"/>
      <c r="U38" s="18"/>
      <c r="V38" s="6"/>
      <c r="W38" s="6"/>
      <c r="X38" s="6"/>
      <c r="Y38" s="6"/>
      <c r="Z38" s="6"/>
      <c r="AA38" s="6"/>
      <c r="AB38" s="6"/>
      <c r="AC38" s="6"/>
      <c r="AD38" s="6"/>
      <c r="AE38" s="6"/>
      <c r="AF38" s="6"/>
      <c r="AG38" s="6"/>
      <c r="AH38" s="6"/>
      <c r="AI38" s="6"/>
      <c r="AJ38" s="6"/>
      <c r="AK38" s="6"/>
      <c r="AL38" s="6"/>
      <c r="AM38" s="6"/>
      <c r="AN38" s="6"/>
      <c r="AO38" s="6"/>
      <c r="AP38" s="6"/>
      <c r="AQ38" s="6"/>
      <c r="AR38" s="6"/>
      <c r="AS38" s="6"/>
      <c r="AT38" s="6"/>
    </row>
    <row r="39" spans="1:46" x14ac:dyDescent="0.2">
      <c r="A39" s="6"/>
      <c r="B39" s="6"/>
      <c r="C39" s="6"/>
      <c r="D39" s="6"/>
      <c r="E39" s="6"/>
      <c r="F39" s="6"/>
      <c r="G39" s="6"/>
      <c r="H39" s="6"/>
      <c r="I39" s="6"/>
      <c r="J39" s="6"/>
      <c r="K39" s="6"/>
      <c r="L39" s="6"/>
      <c r="M39" s="6"/>
      <c r="N39" s="6"/>
      <c r="O39" s="6"/>
      <c r="P39" s="6"/>
      <c r="Q39" s="6"/>
      <c r="R39" s="6"/>
      <c r="S39" s="6"/>
      <c r="T39" s="18"/>
      <c r="U39" s="18"/>
      <c r="V39" s="6"/>
      <c r="W39" s="6"/>
      <c r="X39" s="6"/>
      <c r="Y39" s="6"/>
      <c r="Z39" s="6"/>
      <c r="AA39" s="6"/>
      <c r="AB39" s="6"/>
      <c r="AC39" s="6"/>
      <c r="AD39" s="6"/>
      <c r="AE39" s="6"/>
      <c r="AF39" s="6"/>
      <c r="AG39" s="6"/>
      <c r="AH39" s="6"/>
      <c r="AI39" s="6"/>
      <c r="AJ39" s="6"/>
      <c r="AK39" s="6"/>
      <c r="AL39" s="6"/>
      <c r="AM39" s="6"/>
      <c r="AN39" s="6"/>
      <c r="AO39" s="6"/>
      <c r="AP39" s="6"/>
      <c r="AQ39" s="6"/>
      <c r="AR39" s="6"/>
      <c r="AS39" s="6"/>
      <c r="AT39" s="6"/>
    </row>
    <row r="40" spans="1:46" x14ac:dyDescent="0.2">
      <c r="A40" s="6"/>
      <c r="B40" s="6"/>
      <c r="C40" s="6"/>
      <c r="D40" s="6"/>
      <c r="E40" s="6"/>
      <c r="F40" s="6"/>
      <c r="G40" s="6"/>
      <c r="H40" s="6"/>
      <c r="I40" s="6"/>
      <c r="J40" s="6"/>
      <c r="K40" s="6"/>
      <c r="L40" s="6"/>
      <c r="M40" s="6"/>
      <c r="N40" s="6"/>
      <c r="O40" s="6"/>
      <c r="P40" s="6"/>
      <c r="Q40" s="6"/>
      <c r="R40" s="6"/>
      <c r="S40" s="6"/>
      <c r="T40" s="18"/>
      <c r="U40" s="18"/>
      <c r="V40" s="6"/>
      <c r="W40" s="6"/>
      <c r="X40" s="6"/>
      <c r="Y40" s="6"/>
      <c r="Z40" s="6"/>
      <c r="AA40" s="6"/>
      <c r="AB40" s="6"/>
      <c r="AC40" s="6"/>
      <c r="AD40" s="6"/>
      <c r="AE40" s="6"/>
      <c r="AF40" s="6"/>
      <c r="AG40" s="6"/>
      <c r="AH40" s="6"/>
      <c r="AI40" s="6"/>
      <c r="AJ40" s="6"/>
      <c r="AK40" s="6"/>
      <c r="AL40" s="6"/>
      <c r="AM40" s="6"/>
      <c r="AN40" s="6"/>
      <c r="AO40" s="6"/>
      <c r="AP40" s="6"/>
      <c r="AQ40" s="6"/>
      <c r="AR40" s="6"/>
      <c r="AS40" s="6"/>
      <c r="AT40" s="6"/>
    </row>
    <row r="41" spans="1:46" x14ac:dyDescent="0.2">
      <c r="A41" s="6"/>
      <c r="B41" s="6"/>
      <c r="C41" s="6"/>
      <c r="D41" s="6"/>
      <c r="E41" s="6"/>
      <c r="F41" s="6"/>
      <c r="G41" s="6"/>
      <c r="H41" s="6"/>
      <c r="I41" s="6"/>
      <c r="J41" s="6"/>
      <c r="K41" s="6"/>
      <c r="L41" s="6"/>
      <c r="M41" s="6"/>
      <c r="N41" s="6"/>
      <c r="O41" s="6"/>
      <c r="P41" s="6"/>
      <c r="Q41" s="6"/>
      <c r="R41" s="6"/>
      <c r="S41" s="6"/>
      <c r="T41" s="18"/>
      <c r="U41" s="18"/>
      <c r="V41" s="6"/>
      <c r="W41" s="6"/>
      <c r="X41" s="6"/>
      <c r="Y41" s="6"/>
      <c r="Z41" s="6"/>
      <c r="AA41" s="6"/>
      <c r="AB41" s="6"/>
      <c r="AC41" s="6"/>
      <c r="AD41" s="6"/>
      <c r="AE41" s="6"/>
      <c r="AF41" s="6"/>
      <c r="AG41" s="6"/>
      <c r="AH41" s="6"/>
      <c r="AI41" s="6"/>
      <c r="AJ41" s="6"/>
      <c r="AK41" s="6"/>
      <c r="AL41" s="6"/>
      <c r="AM41" s="6"/>
      <c r="AN41" s="6"/>
      <c r="AO41" s="6"/>
      <c r="AP41" s="6"/>
      <c r="AQ41" s="6"/>
      <c r="AR41" s="6"/>
      <c r="AS41" s="6"/>
      <c r="AT41" s="6"/>
    </row>
    <row r="42" spans="1:46" x14ac:dyDescent="0.2">
      <c r="A42" s="6"/>
      <c r="B42" s="6"/>
      <c r="C42" s="6"/>
      <c r="D42" s="6"/>
      <c r="E42" s="6"/>
      <c r="F42" s="6"/>
      <c r="G42" s="6"/>
      <c r="H42" s="6"/>
      <c r="I42" s="6"/>
      <c r="J42" s="6"/>
      <c r="K42" s="6"/>
      <c r="L42" s="6"/>
      <c r="M42" s="6"/>
      <c r="N42" s="6"/>
      <c r="O42" s="6"/>
      <c r="P42" s="6"/>
      <c r="Q42" s="6"/>
      <c r="R42" s="6"/>
      <c r="S42" s="6"/>
      <c r="T42" s="18"/>
      <c r="U42" s="18"/>
      <c r="V42" s="6"/>
      <c r="W42" s="6"/>
      <c r="X42" s="6"/>
      <c r="Y42" s="6"/>
      <c r="Z42" s="6"/>
      <c r="AA42" s="6"/>
      <c r="AB42" s="6"/>
      <c r="AC42" s="6"/>
      <c r="AD42" s="6"/>
      <c r="AE42" s="6"/>
      <c r="AF42" s="6"/>
      <c r="AG42" s="6"/>
      <c r="AH42" s="6"/>
      <c r="AI42" s="6"/>
      <c r="AJ42" s="6"/>
      <c r="AK42" s="6"/>
      <c r="AL42" s="6"/>
      <c r="AM42" s="6"/>
      <c r="AN42" s="6"/>
      <c r="AO42" s="6"/>
      <c r="AP42" s="6"/>
      <c r="AQ42" s="6"/>
      <c r="AR42" s="6"/>
      <c r="AS42" s="6"/>
      <c r="AT42" s="6"/>
    </row>
    <row r="43" spans="1:46" x14ac:dyDescent="0.2">
      <c r="A43" s="6"/>
      <c r="B43" s="6"/>
      <c r="C43" s="6"/>
      <c r="D43" s="6"/>
      <c r="E43" s="6"/>
      <c r="F43" s="6"/>
      <c r="G43" s="6"/>
      <c r="H43" s="6"/>
      <c r="I43" s="6"/>
      <c r="J43" s="6"/>
      <c r="K43" s="6"/>
      <c r="L43" s="6"/>
      <c r="M43" s="6"/>
      <c r="N43" s="6"/>
      <c r="O43" s="6"/>
      <c r="P43" s="6"/>
      <c r="Q43" s="6"/>
      <c r="R43" s="6"/>
      <c r="S43" s="6"/>
      <c r="T43" s="18"/>
      <c r="U43" s="18"/>
      <c r="V43" s="6"/>
      <c r="W43" s="6"/>
      <c r="X43" s="6"/>
      <c r="Y43" s="6"/>
      <c r="Z43" s="6"/>
      <c r="AA43" s="6"/>
      <c r="AB43" s="6"/>
      <c r="AC43" s="6"/>
      <c r="AD43" s="6"/>
      <c r="AE43" s="6"/>
      <c r="AF43" s="6"/>
      <c r="AG43" s="6"/>
      <c r="AH43" s="6"/>
      <c r="AI43" s="6"/>
      <c r="AJ43" s="6"/>
      <c r="AK43" s="6"/>
      <c r="AL43" s="6"/>
      <c r="AM43" s="6"/>
      <c r="AN43" s="6"/>
      <c r="AO43" s="6"/>
      <c r="AP43" s="6"/>
      <c r="AQ43" s="6"/>
      <c r="AR43" s="6"/>
      <c r="AS43" s="6"/>
      <c r="AT43" s="6"/>
    </row>
    <row r="44" spans="1:46" x14ac:dyDescent="0.2">
      <c r="A44" s="6"/>
      <c r="B44" s="6"/>
      <c r="C44" s="6"/>
      <c r="D44" s="6"/>
      <c r="E44" s="6"/>
      <c r="F44" s="6"/>
      <c r="G44" s="6"/>
      <c r="H44" s="6"/>
      <c r="I44" s="6"/>
      <c r="J44" s="6"/>
      <c r="K44" s="6"/>
      <c r="L44" s="6"/>
      <c r="M44" s="6"/>
      <c r="N44" s="6"/>
      <c r="O44" s="6"/>
      <c r="P44" s="6"/>
      <c r="Q44" s="6"/>
      <c r="R44" s="6"/>
      <c r="S44" s="6"/>
      <c r="T44" s="18"/>
      <c r="U44" s="18"/>
      <c r="V44" s="6"/>
      <c r="W44" s="6"/>
      <c r="X44" s="6"/>
      <c r="Y44" s="6"/>
      <c r="Z44" s="6"/>
      <c r="AA44" s="6"/>
      <c r="AB44" s="6"/>
      <c r="AC44" s="6"/>
      <c r="AD44" s="6"/>
      <c r="AE44" s="6"/>
      <c r="AF44" s="6"/>
      <c r="AG44" s="6"/>
      <c r="AH44" s="6"/>
      <c r="AI44" s="6"/>
      <c r="AJ44" s="6"/>
      <c r="AK44" s="6"/>
      <c r="AL44" s="6"/>
      <c r="AM44" s="6"/>
      <c r="AN44" s="6"/>
      <c r="AO44" s="6"/>
      <c r="AP44" s="6"/>
      <c r="AQ44" s="6"/>
      <c r="AR44" s="6"/>
      <c r="AS44" s="6"/>
      <c r="AT44" s="6"/>
    </row>
    <row r="45" spans="1:46" x14ac:dyDescent="0.2">
      <c r="A45" s="6"/>
      <c r="B45" s="6"/>
      <c r="C45" s="6"/>
      <c r="D45" s="6"/>
      <c r="E45" s="6"/>
      <c r="F45" s="6"/>
      <c r="G45" s="6"/>
      <c r="H45" s="6"/>
      <c r="I45" s="6"/>
      <c r="J45" s="6"/>
      <c r="K45" s="6"/>
      <c r="L45" s="6"/>
      <c r="M45" s="6"/>
      <c r="N45" s="6"/>
      <c r="O45" s="6"/>
      <c r="P45" s="6"/>
      <c r="Q45" s="6"/>
      <c r="R45" s="6"/>
      <c r="S45" s="6"/>
      <c r="T45" s="18"/>
      <c r="U45" s="18"/>
      <c r="V45" s="6"/>
      <c r="W45" s="6"/>
      <c r="X45" s="6"/>
      <c r="Y45" s="6"/>
      <c r="Z45" s="6"/>
      <c r="AA45" s="6"/>
      <c r="AB45" s="6"/>
      <c r="AC45" s="6"/>
      <c r="AD45" s="6"/>
      <c r="AE45" s="6"/>
      <c r="AF45" s="6"/>
      <c r="AG45" s="6"/>
      <c r="AH45" s="6"/>
      <c r="AI45" s="6"/>
      <c r="AJ45" s="6"/>
      <c r="AK45" s="6"/>
      <c r="AL45" s="6"/>
      <c r="AM45" s="6"/>
      <c r="AN45" s="6"/>
      <c r="AO45" s="6"/>
      <c r="AP45" s="6"/>
      <c r="AQ45" s="6"/>
      <c r="AR45" s="6"/>
      <c r="AS45" s="6"/>
      <c r="AT45" s="6"/>
    </row>
    <row r="46" spans="1:46" x14ac:dyDescent="0.2">
      <c r="A46" s="6"/>
      <c r="B46" s="6"/>
      <c r="C46" s="6"/>
      <c r="D46" s="6"/>
      <c r="E46" s="6"/>
      <c r="F46" s="6"/>
      <c r="G46" s="6"/>
      <c r="H46" s="6"/>
      <c r="I46" s="6"/>
      <c r="J46" s="6"/>
      <c r="K46" s="6"/>
      <c r="L46" s="6"/>
      <c r="M46" s="6"/>
      <c r="N46" s="6"/>
      <c r="O46" s="6"/>
      <c r="P46" s="6"/>
      <c r="Q46" s="6"/>
      <c r="R46" s="6"/>
      <c r="S46" s="6"/>
      <c r="T46" s="18"/>
      <c r="U46" s="18"/>
      <c r="V46" s="6"/>
      <c r="W46" s="6"/>
      <c r="X46" s="6"/>
      <c r="Y46" s="6"/>
      <c r="Z46" s="6"/>
      <c r="AA46" s="6"/>
      <c r="AB46" s="6"/>
      <c r="AC46" s="6"/>
      <c r="AD46" s="6"/>
      <c r="AE46" s="6"/>
      <c r="AF46" s="6"/>
      <c r="AG46" s="6"/>
      <c r="AH46" s="6"/>
      <c r="AI46" s="6"/>
      <c r="AJ46" s="6"/>
      <c r="AK46" s="6"/>
      <c r="AL46" s="6"/>
      <c r="AM46" s="6"/>
      <c r="AN46" s="6"/>
      <c r="AO46" s="6"/>
      <c r="AP46" s="6"/>
      <c r="AQ46" s="6"/>
      <c r="AR46" s="6"/>
      <c r="AS46" s="6"/>
      <c r="AT46" s="6"/>
    </row>
    <row r="47" spans="1:46" x14ac:dyDescent="0.2">
      <c r="A47" s="6"/>
      <c r="B47" s="6"/>
      <c r="C47" s="6"/>
      <c r="D47" s="6"/>
      <c r="E47" s="6"/>
      <c r="F47" s="6"/>
      <c r="G47" s="6"/>
      <c r="H47" s="6"/>
      <c r="I47" s="6"/>
      <c r="J47" s="6"/>
      <c r="K47" s="6"/>
      <c r="L47" s="6"/>
      <c r="M47" s="6"/>
      <c r="N47" s="6"/>
      <c r="O47" s="6"/>
      <c r="P47" s="6"/>
      <c r="Q47" s="6"/>
      <c r="R47" s="6"/>
      <c r="S47" s="6"/>
      <c r="T47" s="18"/>
      <c r="U47" s="18"/>
      <c r="V47" s="6"/>
      <c r="W47" s="6"/>
      <c r="X47" s="6"/>
      <c r="Y47" s="6"/>
      <c r="Z47" s="6"/>
      <c r="AA47" s="6"/>
      <c r="AB47" s="6"/>
      <c r="AC47" s="6"/>
      <c r="AD47" s="6"/>
      <c r="AE47" s="6"/>
      <c r="AF47" s="6"/>
      <c r="AG47" s="6"/>
      <c r="AH47" s="6"/>
      <c r="AI47" s="6"/>
      <c r="AJ47" s="6"/>
      <c r="AK47" s="6"/>
      <c r="AL47" s="6"/>
      <c r="AM47" s="6"/>
      <c r="AN47" s="6"/>
      <c r="AO47" s="6"/>
      <c r="AP47" s="6"/>
      <c r="AQ47" s="6"/>
      <c r="AR47" s="6"/>
      <c r="AS47" s="6"/>
      <c r="AT47" s="6"/>
    </row>
    <row r="48" spans="1:46" x14ac:dyDescent="0.2">
      <c r="A48" s="6"/>
      <c r="B48" s="6"/>
      <c r="C48" s="6"/>
      <c r="D48" s="6"/>
      <c r="E48" s="6"/>
      <c r="F48" s="6"/>
      <c r="G48" s="6"/>
      <c r="H48" s="6"/>
      <c r="I48" s="6"/>
      <c r="J48" s="6"/>
      <c r="K48" s="6"/>
      <c r="L48" s="6"/>
      <c r="M48" s="6"/>
      <c r="N48" s="6"/>
      <c r="O48" s="6"/>
      <c r="P48" s="6"/>
      <c r="Q48" s="6"/>
      <c r="R48" s="6"/>
      <c r="S48" s="6"/>
      <c r="T48" s="18"/>
      <c r="U48" s="18"/>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1:46" x14ac:dyDescent="0.2">
      <c r="A49" s="6"/>
      <c r="B49" s="6"/>
      <c r="C49" s="6"/>
      <c r="D49" s="6"/>
      <c r="E49" s="6"/>
      <c r="F49" s="6"/>
      <c r="G49" s="6"/>
      <c r="H49" s="6"/>
      <c r="I49" s="6"/>
      <c r="J49" s="6"/>
      <c r="K49" s="6"/>
      <c r="L49" s="6"/>
      <c r="M49" s="6"/>
      <c r="N49" s="6"/>
      <c r="O49" s="6"/>
      <c r="P49" s="6"/>
      <c r="Q49" s="6"/>
      <c r="R49" s="6"/>
      <c r="S49" s="6"/>
      <c r="T49" s="18"/>
      <c r="U49" s="18"/>
      <c r="V49" s="6"/>
      <c r="W49" s="6"/>
      <c r="X49" s="6"/>
      <c r="Y49" s="6"/>
      <c r="Z49" s="6"/>
      <c r="AA49" s="6"/>
      <c r="AB49" s="6"/>
      <c r="AC49" s="6"/>
      <c r="AD49" s="6"/>
      <c r="AE49" s="6"/>
      <c r="AF49" s="6"/>
      <c r="AG49" s="6"/>
      <c r="AH49" s="6"/>
      <c r="AI49" s="6"/>
      <c r="AJ49" s="6"/>
      <c r="AK49" s="6"/>
      <c r="AL49" s="6"/>
      <c r="AM49" s="6"/>
      <c r="AN49" s="6"/>
      <c r="AO49" s="6"/>
      <c r="AP49" s="6"/>
      <c r="AQ49" s="6"/>
      <c r="AR49" s="6"/>
      <c r="AS49" s="6"/>
      <c r="AT49" s="6"/>
    </row>
    <row r="50" spans="1:46" x14ac:dyDescent="0.2">
      <c r="A50" s="6"/>
      <c r="B50" s="6"/>
      <c r="C50" s="6"/>
      <c r="D50" s="6"/>
      <c r="E50" s="6"/>
      <c r="F50" s="6"/>
      <c r="G50" s="6"/>
      <c r="H50" s="6"/>
      <c r="I50" s="6"/>
      <c r="J50" s="6"/>
      <c r="K50" s="6"/>
      <c r="L50" s="6"/>
      <c r="M50" s="6"/>
      <c r="N50" s="6"/>
      <c r="O50" s="6"/>
      <c r="P50" s="6"/>
      <c r="Q50" s="6"/>
      <c r="R50" s="6"/>
      <c r="S50" s="6"/>
      <c r="T50" s="18"/>
      <c r="U50" s="18"/>
      <c r="V50" s="6"/>
      <c r="W50" s="6"/>
      <c r="X50" s="6"/>
      <c r="Y50" s="6"/>
      <c r="Z50" s="6"/>
      <c r="AA50" s="6"/>
      <c r="AB50" s="6"/>
      <c r="AC50" s="6"/>
      <c r="AD50" s="6"/>
      <c r="AE50" s="6"/>
      <c r="AF50" s="6"/>
      <c r="AG50" s="6"/>
      <c r="AH50" s="6"/>
      <c r="AI50" s="6"/>
      <c r="AJ50" s="6"/>
      <c r="AK50" s="6"/>
      <c r="AL50" s="6"/>
      <c r="AM50" s="6"/>
      <c r="AN50" s="6"/>
      <c r="AO50" s="6"/>
      <c r="AP50" s="6"/>
      <c r="AQ50" s="6"/>
      <c r="AR50" s="6"/>
      <c r="AS50" s="6"/>
      <c r="AT50" s="6"/>
    </row>
    <row r="51" spans="1:46" x14ac:dyDescent="0.2">
      <c r="A51" s="6"/>
      <c r="B51" s="6"/>
      <c r="C51" s="6"/>
      <c r="D51" s="6"/>
      <c r="E51" s="6"/>
      <c r="F51" s="6"/>
      <c r="G51" s="6"/>
      <c r="H51" s="6"/>
      <c r="I51" s="6"/>
      <c r="J51" s="6"/>
      <c r="K51" s="6"/>
      <c r="L51" s="6"/>
      <c r="M51" s="6"/>
      <c r="N51" s="6"/>
      <c r="O51" s="6"/>
      <c r="P51" s="6"/>
      <c r="Q51" s="6"/>
      <c r="R51" s="6"/>
      <c r="S51" s="6"/>
      <c r="T51" s="18"/>
      <c r="U51" s="18"/>
      <c r="V51" s="6"/>
      <c r="W51" s="6"/>
      <c r="X51" s="6"/>
      <c r="Y51" s="6"/>
      <c r="Z51" s="6"/>
      <c r="AA51" s="6"/>
      <c r="AB51" s="6"/>
      <c r="AC51" s="6"/>
      <c r="AD51" s="6"/>
      <c r="AE51" s="6"/>
      <c r="AF51" s="6"/>
      <c r="AG51" s="6"/>
      <c r="AH51" s="6"/>
      <c r="AI51" s="6"/>
      <c r="AJ51" s="6"/>
      <c r="AK51" s="6"/>
      <c r="AL51" s="6"/>
      <c r="AM51" s="6"/>
      <c r="AN51" s="6"/>
      <c r="AO51" s="6"/>
      <c r="AP51" s="6"/>
      <c r="AQ51" s="6"/>
      <c r="AR51" s="6"/>
      <c r="AS51" s="6"/>
      <c r="AT51" s="6"/>
    </row>
    <row r="52" spans="1:46" x14ac:dyDescent="0.2">
      <c r="A52" s="6"/>
      <c r="B52" s="6"/>
      <c r="C52" s="6"/>
      <c r="D52" s="6"/>
      <c r="E52" s="6"/>
      <c r="F52" s="6"/>
      <c r="G52" s="6"/>
      <c r="H52" s="6"/>
      <c r="I52" s="6"/>
      <c r="J52" s="6"/>
      <c r="K52" s="6"/>
      <c r="L52" s="6"/>
      <c r="M52" s="6"/>
      <c r="N52" s="6"/>
      <c r="O52" s="6"/>
      <c r="P52" s="6"/>
      <c r="Q52" s="6"/>
      <c r="R52" s="6"/>
      <c r="S52" s="6"/>
      <c r="T52" s="18"/>
      <c r="U52" s="18"/>
      <c r="V52" s="6"/>
      <c r="W52" s="6"/>
      <c r="X52" s="6"/>
      <c r="Y52" s="6"/>
      <c r="Z52" s="6"/>
      <c r="AA52" s="6"/>
      <c r="AB52" s="6"/>
      <c r="AC52" s="6"/>
      <c r="AD52" s="6"/>
      <c r="AE52" s="6"/>
      <c r="AF52" s="6"/>
      <c r="AG52" s="6"/>
      <c r="AH52" s="6"/>
      <c r="AI52" s="6"/>
      <c r="AJ52" s="6"/>
      <c r="AK52" s="6"/>
      <c r="AL52" s="6"/>
      <c r="AM52" s="6"/>
      <c r="AN52" s="6"/>
      <c r="AO52" s="6"/>
      <c r="AP52" s="6"/>
      <c r="AQ52" s="6"/>
      <c r="AR52" s="6"/>
      <c r="AS52" s="6"/>
      <c r="AT52" s="6"/>
    </row>
    <row r="53" spans="1:46" x14ac:dyDescent="0.2">
      <c r="A53" s="6"/>
      <c r="B53" s="6"/>
      <c r="C53" s="6"/>
      <c r="D53" s="6"/>
      <c r="E53" s="6"/>
      <c r="F53" s="6"/>
      <c r="G53" s="6"/>
      <c r="H53" s="6"/>
      <c r="I53" s="6"/>
      <c r="J53" s="6"/>
      <c r="K53" s="6"/>
      <c r="L53" s="6"/>
      <c r="M53" s="6"/>
      <c r="N53" s="6"/>
      <c r="O53" s="6"/>
      <c r="P53" s="6"/>
      <c r="Q53" s="6"/>
      <c r="R53" s="6"/>
      <c r="S53" s="6"/>
      <c r="T53" s="18"/>
      <c r="U53" s="18"/>
      <c r="V53" s="6"/>
      <c r="W53" s="6"/>
      <c r="X53" s="6"/>
      <c r="Y53" s="6"/>
      <c r="Z53" s="6"/>
      <c r="AA53" s="6"/>
      <c r="AB53" s="6"/>
      <c r="AC53" s="6"/>
      <c r="AD53" s="6"/>
      <c r="AE53" s="6"/>
      <c r="AF53" s="6"/>
      <c r="AG53" s="6"/>
      <c r="AH53" s="6"/>
      <c r="AI53" s="6"/>
      <c r="AJ53" s="6"/>
      <c r="AK53" s="6"/>
      <c r="AL53" s="6"/>
      <c r="AM53" s="6"/>
      <c r="AN53" s="6"/>
      <c r="AO53" s="6"/>
      <c r="AP53" s="6"/>
      <c r="AQ53" s="6"/>
      <c r="AR53" s="6"/>
      <c r="AS53" s="6"/>
      <c r="AT53" s="6"/>
    </row>
    <row r="54" spans="1:46" x14ac:dyDescent="0.2">
      <c r="A54" s="6"/>
      <c r="B54" s="6"/>
      <c r="C54" s="6"/>
      <c r="D54" s="6"/>
      <c r="E54" s="6"/>
      <c r="F54" s="6"/>
      <c r="G54" s="6"/>
      <c r="H54" s="6"/>
      <c r="I54" s="6"/>
      <c r="J54" s="6"/>
      <c r="K54" s="6"/>
      <c r="L54" s="6"/>
      <c r="M54" s="6"/>
      <c r="N54" s="6"/>
      <c r="O54" s="6"/>
      <c r="P54" s="6"/>
      <c r="Q54" s="6"/>
      <c r="R54" s="6"/>
      <c r="S54" s="6"/>
      <c r="T54" s="18"/>
      <c r="U54" s="18"/>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1:46" x14ac:dyDescent="0.2">
      <c r="A55" s="6"/>
      <c r="B55" s="6"/>
      <c r="C55" s="6"/>
      <c r="D55" s="6"/>
      <c r="E55" s="6"/>
      <c r="F55" s="6"/>
      <c r="G55" s="6"/>
      <c r="H55" s="6"/>
      <c r="I55" s="6"/>
      <c r="J55" s="6"/>
      <c r="K55" s="6"/>
      <c r="L55" s="6"/>
      <c r="M55" s="6"/>
      <c r="N55" s="6"/>
      <c r="O55" s="6"/>
      <c r="P55" s="6"/>
      <c r="Q55" s="6"/>
      <c r="R55" s="6"/>
      <c r="S55" s="6"/>
      <c r="T55" s="18"/>
      <c r="U55" s="18"/>
      <c r="V55" s="6"/>
      <c r="W55" s="6"/>
      <c r="X55" s="6"/>
      <c r="Y55" s="6"/>
      <c r="Z55" s="6"/>
      <c r="AA55" s="6"/>
      <c r="AB55" s="6"/>
      <c r="AC55" s="6"/>
      <c r="AD55" s="6"/>
      <c r="AE55" s="6"/>
      <c r="AF55" s="6"/>
      <c r="AG55" s="6"/>
      <c r="AH55" s="6"/>
      <c r="AI55" s="6"/>
      <c r="AJ55" s="6"/>
      <c r="AK55" s="6"/>
      <c r="AL55" s="6"/>
      <c r="AM55" s="6"/>
      <c r="AN55" s="6"/>
      <c r="AO55" s="6"/>
      <c r="AP55" s="6"/>
      <c r="AQ55" s="6"/>
      <c r="AR55" s="6"/>
      <c r="AS55" s="6"/>
      <c r="AT55" s="6"/>
    </row>
    <row r="56" spans="1:46" x14ac:dyDescent="0.2">
      <c r="A56" s="6"/>
      <c r="B56" s="6"/>
      <c r="C56" s="6"/>
      <c r="D56" s="6"/>
      <c r="E56" s="6"/>
      <c r="F56" s="6"/>
      <c r="G56" s="6"/>
      <c r="H56" s="6"/>
      <c r="I56" s="6"/>
      <c r="J56" s="6"/>
      <c r="K56" s="6"/>
      <c r="L56" s="6"/>
      <c r="M56" s="6"/>
      <c r="N56" s="6"/>
      <c r="O56" s="6"/>
      <c r="P56" s="6"/>
      <c r="Q56" s="6"/>
      <c r="R56" s="6"/>
      <c r="S56" s="6"/>
      <c r="T56" s="18"/>
      <c r="U56" s="18"/>
      <c r="V56" s="6"/>
      <c r="W56" s="6"/>
      <c r="X56" s="6"/>
      <c r="Y56" s="6"/>
      <c r="Z56" s="6"/>
      <c r="AA56" s="6"/>
      <c r="AB56" s="6"/>
      <c r="AC56" s="6"/>
      <c r="AD56" s="6"/>
      <c r="AE56" s="6"/>
      <c r="AF56" s="6"/>
      <c r="AG56" s="6"/>
      <c r="AH56" s="6"/>
      <c r="AI56" s="6"/>
      <c r="AJ56" s="6"/>
      <c r="AK56" s="6"/>
      <c r="AL56" s="6"/>
      <c r="AM56" s="6"/>
      <c r="AN56" s="6"/>
      <c r="AO56" s="6"/>
      <c r="AP56" s="6"/>
      <c r="AQ56" s="6"/>
      <c r="AR56" s="6"/>
      <c r="AS56" s="6"/>
      <c r="AT56" s="6"/>
    </row>
    <row r="57" spans="1:46" x14ac:dyDescent="0.2">
      <c r="A57" s="6"/>
      <c r="B57" s="6"/>
      <c r="C57" s="6"/>
      <c r="D57" s="6"/>
      <c r="E57" s="6"/>
      <c r="F57" s="6"/>
      <c r="G57" s="6"/>
      <c r="H57" s="6"/>
      <c r="I57" s="6"/>
      <c r="J57" s="6"/>
      <c r="K57" s="6"/>
      <c r="L57" s="6"/>
      <c r="M57" s="6"/>
      <c r="N57" s="6"/>
      <c r="O57" s="6"/>
      <c r="P57" s="6"/>
      <c r="Q57" s="6"/>
      <c r="R57" s="6"/>
      <c r="S57" s="6"/>
      <c r="T57" s="18"/>
      <c r="U57" s="18"/>
      <c r="V57" s="6"/>
      <c r="W57" s="6"/>
      <c r="X57" s="6"/>
      <c r="Y57" s="6"/>
      <c r="Z57" s="6"/>
      <c r="AA57" s="6"/>
      <c r="AB57" s="6"/>
      <c r="AC57" s="6"/>
      <c r="AD57" s="6"/>
      <c r="AE57" s="6"/>
      <c r="AF57" s="6"/>
      <c r="AG57" s="6"/>
      <c r="AH57" s="6"/>
      <c r="AI57" s="6"/>
      <c r="AJ57" s="6"/>
      <c r="AK57" s="6"/>
      <c r="AL57" s="6"/>
      <c r="AM57" s="6"/>
      <c r="AN57" s="6"/>
      <c r="AO57" s="6"/>
      <c r="AP57" s="6"/>
      <c r="AQ57" s="6"/>
      <c r="AR57" s="6"/>
      <c r="AS57" s="6"/>
      <c r="AT57" s="6"/>
    </row>
    <row r="58" spans="1:46" x14ac:dyDescent="0.2">
      <c r="A58" s="6"/>
      <c r="B58" s="6"/>
      <c r="C58" s="6"/>
      <c r="D58" s="6"/>
      <c r="E58" s="6"/>
      <c r="F58" s="6"/>
      <c r="G58" s="6"/>
      <c r="H58" s="6"/>
      <c r="I58" s="6"/>
      <c r="J58" s="6"/>
      <c r="K58" s="6"/>
      <c r="L58" s="6"/>
      <c r="M58" s="6"/>
      <c r="N58" s="6"/>
      <c r="O58" s="6"/>
      <c r="P58" s="6"/>
      <c r="Q58" s="6"/>
      <c r="R58" s="6"/>
      <c r="S58" s="6"/>
      <c r="T58" s="18"/>
      <c r="U58" s="18"/>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1:46" x14ac:dyDescent="0.2">
      <c r="A59" s="6"/>
      <c r="B59" s="6"/>
      <c r="C59" s="6"/>
      <c r="D59" s="6"/>
      <c r="E59" s="6"/>
      <c r="F59" s="6"/>
      <c r="G59" s="6"/>
      <c r="H59" s="6"/>
      <c r="I59" s="6"/>
      <c r="J59" s="6"/>
      <c r="K59" s="6"/>
      <c r="L59" s="6"/>
      <c r="M59" s="6"/>
      <c r="N59" s="6"/>
      <c r="O59" s="6"/>
      <c r="P59" s="6"/>
      <c r="Q59" s="6"/>
      <c r="R59" s="6"/>
      <c r="S59" s="6"/>
      <c r="T59" s="18"/>
      <c r="U59" s="18"/>
      <c r="V59" s="6"/>
      <c r="W59" s="6"/>
      <c r="X59" s="6"/>
      <c r="Y59" s="6"/>
      <c r="Z59" s="6"/>
      <c r="AA59" s="6"/>
      <c r="AB59" s="6"/>
      <c r="AC59" s="6"/>
      <c r="AD59" s="6"/>
      <c r="AE59" s="6"/>
      <c r="AF59" s="6"/>
      <c r="AG59" s="6"/>
      <c r="AH59" s="6"/>
      <c r="AI59" s="6"/>
      <c r="AJ59" s="6"/>
      <c r="AK59" s="6"/>
      <c r="AL59" s="6"/>
      <c r="AM59" s="6"/>
      <c r="AN59" s="6"/>
      <c r="AO59" s="6"/>
      <c r="AP59" s="6"/>
      <c r="AQ59" s="6"/>
      <c r="AR59" s="6"/>
      <c r="AS59" s="6"/>
      <c r="AT59" s="6"/>
    </row>
    <row r="60" spans="1:46" x14ac:dyDescent="0.2">
      <c r="A60" s="6"/>
      <c r="B60" s="6"/>
      <c r="C60" s="6"/>
      <c r="D60" s="6"/>
      <c r="E60" s="6"/>
      <c r="F60" s="6"/>
      <c r="G60" s="6"/>
      <c r="H60" s="6"/>
      <c r="I60" s="6"/>
      <c r="J60" s="6"/>
      <c r="K60" s="6"/>
      <c r="L60" s="6"/>
      <c r="M60" s="6"/>
      <c r="N60" s="6"/>
      <c r="O60" s="6"/>
      <c r="P60" s="6"/>
      <c r="Q60" s="6"/>
      <c r="R60" s="6"/>
      <c r="S60" s="6"/>
      <c r="T60" s="18"/>
      <c r="U60" s="18"/>
      <c r="V60" s="6"/>
      <c r="W60" s="6"/>
      <c r="X60" s="6"/>
      <c r="Y60" s="6"/>
      <c r="Z60" s="6"/>
      <c r="AA60" s="6"/>
      <c r="AB60" s="6"/>
      <c r="AC60" s="6"/>
      <c r="AD60" s="6"/>
      <c r="AE60" s="6"/>
      <c r="AF60" s="6"/>
      <c r="AG60" s="6"/>
      <c r="AH60" s="6"/>
      <c r="AI60" s="6"/>
      <c r="AJ60" s="6"/>
      <c r="AK60" s="6"/>
      <c r="AL60" s="6"/>
      <c r="AM60" s="6"/>
      <c r="AN60" s="6"/>
      <c r="AO60" s="6"/>
      <c r="AP60" s="6"/>
      <c r="AQ60" s="6"/>
      <c r="AR60" s="6"/>
      <c r="AS60" s="6"/>
      <c r="AT60" s="6"/>
    </row>
    <row r="61" spans="1:46" x14ac:dyDescent="0.2">
      <c r="A61" s="6"/>
      <c r="B61" s="6"/>
      <c r="C61" s="6"/>
      <c r="D61" s="6"/>
      <c r="E61" s="6"/>
      <c r="F61" s="6"/>
      <c r="G61" s="6"/>
      <c r="H61" s="6"/>
      <c r="I61" s="6"/>
      <c r="J61" s="6"/>
      <c r="K61" s="6"/>
      <c r="L61" s="6"/>
      <c r="M61" s="6"/>
      <c r="N61" s="6"/>
      <c r="O61" s="6"/>
      <c r="P61" s="6"/>
      <c r="Q61" s="6"/>
      <c r="R61" s="6"/>
      <c r="S61" s="6"/>
      <c r="T61" s="18"/>
      <c r="U61" s="18"/>
      <c r="V61" s="6"/>
      <c r="W61" s="6"/>
      <c r="X61" s="6"/>
      <c r="Y61" s="6"/>
      <c r="Z61" s="6"/>
      <c r="AA61" s="6"/>
      <c r="AB61" s="6"/>
      <c r="AC61" s="6"/>
      <c r="AD61" s="6"/>
      <c r="AE61" s="6"/>
      <c r="AF61" s="6"/>
      <c r="AG61" s="6"/>
      <c r="AH61" s="6"/>
      <c r="AI61" s="6"/>
      <c r="AJ61" s="6"/>
      <c r="AK61" s="6"/>
      <c r="AL61" s="6"/>
      <c r="AM61" s="6"/>
      <c r="AN61" s="6"/>
      <c r="AO61" s="6"/>
      <c r="AP61" s="6"/>
      <c r="AQ61" s="6"/>
      <c r="AR61" s="6"/>
      <c r="AS61" s="6"/>
      <c r="AT61" s="6"/>
    </row>
    <row r="62" spans="1:46" x14ac:dyDescent="0.2">
      <c r="A62" s="6"/>
      <c r="B62" s="6"/>
      <c r="C62" s="6"/>
      <c r="D62" s="6"/>
      <c r="E62" s="6"/>
      <c r="F62" s="6"/>
      <c r="G62" s="6"/>
      <c r="H62" s="6"/>
      <c r="I62" s="6"/>
      <c r="J62" s="6"/>
      <c r="K62" s="6"/>
      <c r="L62" s="6"/>
      <c r="M62" s="6"/>
      <c r="N62" s="6"/>
      <c r="O62" s="6"/>
      <c r="P62" s="6"/>
      <c r="Q62" s="6"/>
      <c r="R62" s="6"/>
      <c r="S62" s="6"/>
      <c r="T62" s="18"/>
      <c r="U62" s="18"/>
      <c r="V62" s="6"/>
      <c r="W62" s="6"/>
      <c r="X62" s="6"/>
      <c r="Y62" s="6"/>
      <c r="Z62" s="6"/>
      <c r="AA62" s="6"/>
      <c r="AB62" s="6"/>
      <c r="AC62" s="6"/>
      <c r="AD62" s="6"/>
      <c r="AE62" s="6"/>
      <c r="AF62" s="6"/>
      <c r="AG62" s="6"/>
      <c r="AH62" s="6"/>
      <c r="AI62" s="6"/>
      <c r="AJ62" s="6"/>
      <c r="AK62" s="6"/>
      <c r="AL62" s="6"/>
      <c r="AM62" s="6"/>
      <c r="AN62" s="6"/>
      <c r="AO62" s="6"/>
      <c r="AP62" s="6"/>
      <c r="AQ62" s="6"/>
      <c r="AR62" s="6"/>
      <c r="AS62" s="6"/>
      <c r="AT62" s="6"/>
    </row>
    <row r="63" spans="1:46" x14ac:dyDescent="0.2">
      <c r="A63" s="6"/>
      <c r="B63" s="6"/>
      <c r="C63" s="6"/>
      <c r="D63" s="6"/>
      <c r="E63" s="6"/>
      <c r="F63" s="6"/>
      <c r="G63" s="6"/>
      <c r="H63" s="6"/>
      <c r="I63" s="6"/>
      <c r="J63" s="6"/>
      <c r="K63" s="6"/>
      <c r="L63" s="6"/>
      <c r="M63" s="6"/>
      <c r="N63" s="6"/>
      <c r="O63" s="6"/>
      <c r="P63" s="6"/>
      <c r="Q63" s="6"/>
      <c r="R63" s="6"/>
      <c r="S63" s="6"/>
      <c r="T63" s="18"/>
      <c r="U63" s="18"/>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1:46" x14ac:dyDescent="0.2">
      <c r="A64" s="6"/>
      <c r="B64" s="6"/>
      <c r="C64" s="6"/>
      <c r="D64" s="6"/>
      <c r="E64" s="6"/>
      <c r="F64" s="6"/>
      <c r="G64" s="6"/>
      <c r="H64" s="6"/>
      <c r="I64" s="6"/>
      <c r="J64" s="6"/>
      <c r="K64" s="6"/>
      <c r="L64" s="6"/>
      <c r="M64" s="6"/>
      <c r="N64" s="6"/>
      <c r="O64" s="6"/>
      <c r="P64" s="6"/>
      <c r="Q64" s="6"/>
      <c r="R64" s="6"/>
      <c r="S64" s="6"/>
      <c r="T64" s="18"/>
      <c r="U64" s="18"/>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1:46" x14ac:dyDescent="0.2">
      <c r="A65" s="6"/>
      <c r="B65" s="6"/>
      <c r="C65" s="6"/>
      <c r="D65" s="6"/>
      <c r="E65" s="6"/>
      <c r="F65" s="6"/>
      <c r="G65" s="6"/>
      <c r="H65" s="6"/>
      <c r="I65" s="6"/>
      <c r="J65" s="6"/>
      <c r="K65" s="6"/>
      <c r="L65" s="6"/>
      <c r="M65" s="6"/>
      <c r="N65" s="6"/>
      <c r="O65" s="6"/>
      <c r="P65" s="6"/>
      <c r="Q65" s="6"/>
      <c r="R65" s="6"/>
      <c r="S65" s="6"/>
      <c r="T65" s="18"/>
      <c r="U65" s="18"/>
      <c r="V65" s="6"/>
      <c r="W65" s="6"/>
      <c r="X65" s="6"/>
      <c r="Y65" s="6"/>
      <c r="Z65" s="6"/>
      <c r="AA65" s="6"/>
      <c r="AB65" s="6"/>
      <c r="AC65" s="6"/>
      <c r="AD65" s="6"/>
      <c r="AE65" s="6"/>
      <c r="AF65" s="6"/>
      <c r="AG65" s="6"/>
      <c r="AH65" s="6"/>
      <c r="AI65" s="6"/>
      <c r="AJ65" s="6"/>
      <c r="AK65" s="6"/>
      <c r="AL65" s="6"/>
      <c r="AM65" s="6"/>
      <c r="AN65" s="6"/>
      <c r="AO65" s="6"/>
      <c r="AP65" s="6"/>
      <c r="AQ65" s="6"/>
      <c r="AR65" s="6"/>
      <c r="AS65" s="6"/>
      <c r="AT65" s="6"/>
    </row>
    <row r="66" spans="1:46" x14ac:dyDescent="0.2">
      <c r="A66" s="6"/>
      <c r="B66" s="6"/>
      <c r="C66" s="6"/>
      <c r="D66" s="6"/>
      <c r="E66" s="6"/>
      <c r="F66" s="6"/>
      <c r="G66" s="6"/>
      <c r="H66" s="6"/>
      <c r="I66" s="6"/>
      <c r="J66" s="6"/>
      <c r="K66" s="6"/>
      <c r="L66" s="6"/>
      <c r="M66" s="6"/>
      <c r="N66" s="6"/>
      <c r="O66" s="6"/>
      <c r="P66" s="6"/>
      <c r="Q66" s="6"/>
      <c r="R66" s="6"/>
      <c r="S66" s="6"/>
      <c r="T66" s="18"/>
      <c r="U66" s="18"/>
      <c r="V66" s="6"/>
      <c r="W66" s="6"/>
      <c r="X66" s="6"/>
      <c r="Y66" s="6"/>
      <c r="Z66" s="6"/>
      <c r="AA66" s="6"/>
      <c r="AB66" s="6"/>
      <c r="AC66" s="6"/>
      <c r="AD66" s="6"/>
      <c r="AE66" s="6"/>
      <c r="AF66" s="6"/>
      <c r="AG66" s="6"/>
      <c r="AH66" s="6"/>
      <c r="AI66" s="6"/>
      <c r="AJ66" s="6"/>
      <c r="AK66" s="6"/>
      <c r="AL66" s="6"/>
      <c r="AM66" s="6"/>
      <c r="AN66" s="6"/>
      <c r="AO66" s="6"/>
      <c r="AP66" s="6"/>
      <c r="AQ66" s="6"/>
      <c r="AR66" s="6"/>
      <c r="AS66" s="6"/>
      <c r="AT66" s="6"/>
    </row>
    <row r="67" spans="1:46" x14ac:dyDescent="0.2">
      <c r="A67" s="6"/>
      <c r="B67" s="6"/>
      <c r="C67" s="6"/>
      <c r="D67" s="6"/>
      <c r="E67" s="6"/>
      <c r="F67" s="6"/>
      <c r="G67" s="6"/>
      <c r="H67" s="6"/>
      <c r="I67" s="6"/>
      <c r="J67" s="6"/>
      <c r="K67" s="6"/>
      <c r="L67" s="6"/>
      <c r="M67" s="6"/>
      <c r="N67" s="6"/>
      <c r="O67" s="6"/>
      <c r="P67" s="6"/>
      <c r="Q67" s="6"/>
      <c r="R67" s="6"/>
      <c r="S67" s="6"/>
      <c r="T67" s="18"/>
      <c r="U67" s="18"/>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1:46" x14ac:dyDescent="0.2">
      <c r="A68" s="6"/>
      <c r="B68" s="6"/>
      <c r="C68" s="6"/>
      <c r="D68" s="6"/>
      <c r="E68" s="6"/>
      <c r="F68" s="6"/>
      <c r="G68" s="6"/>
      <c r="H68" s="6"/>
      <c r="I68" s="6"/>
      <c r="J68" s="6"/>
      <c r="K68" s="6"/>
      <c r="L68" s="6"/>
      <c r="M68" s="6"/>
      <c r="N68" s="6"/>
      <c r="O68" s="6"/>
      <c r="P68" s="6"/>
      <c r="Q68" s="6"/>
      <c r="R68" s="6"/>
      <c r="S68" s="6"/>
      <c r="T68" s="18"/>
      <c r="U68" s="18"/>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1:46" x14ac:dyDescent="0.2">
      <c r="A69" s="6"/>
      <c r="B69" s="6"/>
      <c r="C69" s="6"/>
      <c r="D69" s="6"/>
      <c r="E69" s="6"/>
      <c r="F69" s="6"/>
      <c r="G69" s="6"/>
      <c r="H69" s="6"/>
      <c r="I69" s="6"/>
      <c r="J69" s="6"/>
      <c r="K69" s="6"/>
      <c r="L69" s="6"/>
      <c r="M69" s="6"/>
      <c r="N69" s="6"/>
      <c r="O69" s="6"/>
      <c r="P69" s="6"/>
      <c r="Q69" s="6"/>
      <c r="R69" s="6"/>
      <c r="S69" s="6"/>
      <c r="T69" s="18"/>
      <c r="U69" s="18"/>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1:46" x14ac:dyDescent="0.2">
      <c r="A70" s="6"/>
      <c r="B70" s="6"/>
      <c r="C70" s="6"/>
      <c r="D70" s="6"/>
      <c r="E70" s="6"/>
      <c r="F70" s="6"/>
      <c r="G70" s="6"/>
      <c r="H70" s="6"/>
      <c r="I70" s="6"/>
      <c r="J70" s="6"/>
      <c r="K70" s="6"/>
      <c r="L70" s="6"/>
      <c r="M70" s="6"/>
      <c r="N70" s="6"/>
      <c r="O70" s="6"/>
      <c r="P70" s="6"/>
      <c r="Q70" s="6"/>
      <c r="R70" s="6"/>
      <c r="S70" s="6"/>
      <c r="T70" s="18"/>
      <c r="U70" s="18"/>
      <c r="V70" s="6"/>
      <c r="W70" s="6"/>
      <c r="X70" s="6"/>
      <c r="Y70" s="6"/>
      <c r="Z70" s="6"/>
      <c r="AA70" s="6"/>
      <c r="AB70" s="6"/>
      <c r="AC70" s="6"/>
      <c r="AD70" s="6"/>
      <c r="AE70" s="6"/>
      <c r="AF70" s="6"/>
      <c r="AG70" s="6"/>
      <c r="AH70" s="6"/>
      <c r="AI70" s="6"/>
      <c r="AJ70" s="6"/>
      <c r="AK70" s="6"/>
      <c r="AL70" s="6"/>
      <c r="AM70" s="6"/>
      <c r="AN70" s="6"/>
      <c r="AO70" s="6"/>
      <c r="AP70" s="6"/>
      <c r="AQ70" s="6"/>
      <c r="AR70" s="6"/>
      <c r="AS70" s="6"/>
      <c r="AT70" s="6"/>
    </row>
  </sheetData>
  <mergeCells count="7">
    <mergeCell ref="A6:AT6"/>
    <mergeCell ref="A2:C2"/>
    <mergeCell ref="D2:F2"/>
    <mergeCell ref="G2:I2"/>
    <mergeCell ref="A3:C3"/>
    <mergeCell ref="D3:F3"/>
    <mergeCell ref="G3:I3"/>
  </mergeCells>
  <phoneticPr fontId="4" type="noConversion"/>
  <dataValidations count="3">
    <dataValidation type="list" allowBlank="1" showErrorMessage="1" sqref="AJ38:AJ169">
      <formula1>Hidden_335</formula1>
    </dataValidation>
    <dataValidation type="list" allowBlank="1" showErrorMessage="1" sqref="D8:D177">
      <formula1>Hidden_13</formula1>
    </dataValidation>
    <dataValidation type="list" allowBlank="1" showErrorMessage="1" sqref="E8:E177">
      <formula1>Hidden_24</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109</v>
      </c>
    </row>
    <row r="2" spans="1:1" x14ac:dyDescent="0.2">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116</v>
      </c>
    </row>
    <row r="2" spans="1:1" x14ac:dyDescent="0.2">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5"/>
  <sheetViews>
    <sheetView topLeftCell="A3" zoomScale="85" zoomScaleNormal="85" zoomScalePageLayoutView="85" workbookViewId="0">
      <selection activeCell="F35" sqref="F35"/>
    </sheetView>
  </sheetViews>
  <sheetFormatPr baseColWidth="10" defaultColWidth="9.1640625" defaultRowHeight="15" x14ac:dyDescent="0.2"/>
  <cols>
    <col min="1" max="1" width="3.5" bestFit="1" customWidth="1"/>
    <col min="2" max="2" width="27.1640625" customWidth="1"/>
    <col min="3" max="3" width="17" bestFit="1" customWidth="1"/>
    <col min="4" max="4" width="19.1640625" bestFit="1" customWidth="1"/>
    <col min="5" max="5" width="25.33203125" bestFit="1" customWidth="1"/>
    <col min="6" max="6" width="35.6640625" bestFit="1" customWidth="1"/>
    <col min="7" max="7" width="55.5" style="3" bestFit="1" customWidth="1"/>
    <col min="9" max="9" width="13.83203125" bestFit="1" customWidth="1"/>
    <col min="10" max="10" width="12.83203125" bestFit="1" customWidth="1"/>
    <col min="13" max="14" width="11.5" bestFit="1" customWidth="1"/>
  </cols>
  <sheetData>
    <row r="1" spans="1:7" hidden="1" x14ac:dyDescent="0.2">
      <c r="B1" t="s">
        <v>7</v>
      </c>
      <c r="C1" t="s">
        <v>7</v>
      </c>
      <c r="D1" t="s">
        <v>7</v>
      </c>
      <c r="E1" t="s">
        <v>7</v>
      </c>
      <c r="F1" t="s">
        <v>7</v>
      </c>
      <c r="G1" s="3" t="s">
        <v>13</v>
      </c>
    </row>
    <row r="2" spans="1:7" hidden="1" x14ac:dyDescent="0.2">
      <c r="B2" t="s">
        <v>118</v>
      </c>
      <c r="C2" t="s">
        <v>119</v>
      </c>
      <c r="D2" t="s">
        <v>120</v>
      </c>
      <c r="E2" t="s">
        <v>121</v>
      </c>
      <c r="F2" t="s">
        <v>122</v>
      </c>
      <c r="G2" s="3" t="s">
        <v>123</v>
      </c>
    </row>
    <row r="3" spans="1:7" x14ac:dyDescent="0.2">
      <c r="A3" s="1" t="s">
        <v>124</v>
      </c>
      <c r="B3" s="1" t="s">
        <v>125</v>
      </c>
      <c r="C3" s="1" t="s">
        <v>126</v>
      </c>
      <c r="D3" s="1" t="s">
        <v>127</v>
      </c>
      <c r="E3" s="1" t="s">
        <v>128</v>
      </c>
      <c r="F3" s="1" t="s">
        <v>129</v>
      </c>
      <c r="G3" s="4" t="s">
        <v>130</v>
      </c>
    </row>
    <row r="4" spans="1:7" x14ac:dyDescent="0.2">
      <c r="A4">
        <v>1</v>
      </c>
      <c r="B4" s="19" t="s">
        <v>178</v>
      </c>
      <c r="C4" s="19" t="s">
        <v>179</v>
      </c>
      <c r="D4" s="19" t="s">
        <v>180</v>
      </c>
      <c r="E4" s="20"/>
      <c r="F4" s="19"/>
      <c r="G4" s="30">
        <v>238604.4</v>
      </c>
    </row>
    <row r="5" spans="1:7" x14ac:dyDescent="0.2">
      <c r="A5">
        <f>A4+1</f>
        <v>2</v>
      </c>
      <c r="B5" s="20" t="s">
        <v>183</v>
      </c>
      <c r="C5" s="20" t="s">
        <v>184</v>
      </c>
      <c r="D5" s="20" t="s">
        <v>185</v>
      </c>
      <c r="E5" s="20"/>
      <c r="F5" s="20"/>
      <c r="G5" s="30">
        <v>167291.25599999996</v>
      </c>
    </row>
    <row r="6" spans="1:7" x14ac:dyDescent="0.2">
      <c r="A6" s="12">
        <f t="shared" ref="A6:A24" si="0">A5+1</f>
        <v>3</v>
      </c>
      <c r="B6" s="20" t="s">
        <v>186</v>
      </c>
      <c r="C6" s="20" t="s">
        <v>187</v>
      </c>
      <c r="D6" s="20" t="s">
        <v>188</v>
      </c>
      <c r="E6" s="20"/>
      <c r="F6" s="20"/>
      <c r="G6" s="30">
        <v>202654.59839999999</v>
      </c>
    </row>
    <row r="7" spans="1:7" x14ac:dyDescent="0.2">
      <c r="A7" s="12">
        <f t="shared" si="0"/>
        <v>4</v>
      </c>
      <c r="B7" s="20" t="s">
        <v>189</v>
      </c>
      <c r="C7" s="20" t="s">
        <v>190</v>
      </c>
      <c r="D7" s="20" t="s">
        <v>191</v>
      </c>
      <c r="E7" s="20"/>
      <c r="F7" s="20"/>
      <c r="G7" s="30">
        <v>204169.7904</v>
      </c>
    </row>
    <row r="8" spans="1:7" x14ac:dyDescent="0.2">
      <c r="A8" s="12">
        <f t="shared" si="0"/>
        <v>5</v>
      </c>
      <c r="B8" s="20" t="s">
        <v>192</v>
      </c>
      <c r="C8" s="20" t="s">
        <v>193</v>
      </c>
      <c r="D8" s="20" t="s">
        <v>194</v>
      </c>
      <c r="E8" s="20"/>
      <c r="F8" s="20"/>
      <c r="G8" s="30">
        <v>252274.94400000002</v>
      </c>
    </row>
    <row r="9" spans="1:7" x14ac:dyDescent="0.2">
      <c r="A9" s="12">
        <f t="shared" si="0"/>
        <v>6</v>
      </c>
      <c r="B9" s="20" t="s">
        <v>195</v>
      </c>
      <c r="C9" s="20" t="s">
        <v>196</v>
      </c>
      <c r="D9" s="20" t="s">
        <v>197</v>
      </c>
      <c r="E9" s="20"/>
      <c r="F9" s="20"/>
      <c r="G9" s="30">
        <v>120821.14559999999</v>
      </c>
    </row>
    <row r="10" spans="1:7" x14ac:dyDescent="0.2">
      <c r="A10" s="12">
        <f t="shared" si="0"/>
        <v>7</v>
      </c>
      <c r="B10" s="20" t="s">
        <v>198</v>
      </c>
      <c r="C10" s="20" t="s">
        <v>199</v>
      </c>
      <c r="D10" s="20" t="s">
        <v>200</v>
      </c>
      <c r="E10" s="20"/>
      <c r="F10" s="20"/>
      <c r="G10" s="30">
        <v>180278.89439999999</v>
      </c>
    </row>
    <row r="11" spans="1:7" x14ac:dyDescent="0.2">
      <c r="A11" s="12">
        <f t="shared" si="0"/>
        <v>8</v>
      </c>
      <c r="B11" s="20" t="s">
        <v>201</v>
      </c>
      <c r="C11" s="20" t="s">
        <v>202</v>
      </c>
      <c r="D11" s="20" t="s">
        <v>203</v>
      </c>
      <c r="E11" s="20"/>
      <c r="F11" s="20"/>
      <c r="G11" s="30">
        <v>110288.29919999999</v>
      </c>
    </row>
    <row r="12" spans="1:7" x14ac:dyDescent="0.2">
      <c r="A12" s="12">
        <f t="shared" si="0"/>
        <v>9</v>
      </c>
      <c r="B12" s="20" t="s">
        <v>183</v>
      </c>
      <c r="C12" s="20" t="s">
        <v>205</v>
      </c>
      <c r="D12" s="20" t="s">
        <v>204</v>
      </c>
      <c r="E12" s="20"/>
      <c r="F12" s="20"/>
      <c r="G12" s="30">
        <v>132345.93119999999</v>
      </c>
    </row>
    <row r="13" spans="1:7" x14ac:dyDescent="0.2">
      <c r="A13" s="12">
        <f t="shared" si="0"/>
        <v>10</v>
      </c>
      <c r="B13" s="20" t="s">
        <v>206</v>
      </c>
      <c r="C13" s="20" t="s">
        <v>207</v>
      </c>
      <c r="D13" s="20" t="s">
        <v>208</v>
      </c>
      <c r="E13" s="20"/>
      <c r="F13" s="20"/>
      <c r="G13" s="30">
        <v>230849.27999999997</v>
      </c>
    </row>
    <row r="14" spans="1:7" x14ac:dyDescent="0.2">
      <c r="A14" s="12">
        <f t="shared" si="0"/>
        <v>11</v>
      </c>
      <c r="B14" s="20" t="s">
        <v>209</v>
      </c>
      <c r="C14" s="20" t="s">
        <v>210</v>
      </c>
      <c r="D14" s="20" t="s">
        <v>211</v>
      </c>
      <c r="E14" s="20"/>
      <c r="F14" s="20"/>
      <c r="G14" s="30">
        <v>180278.89439999999</v>
      </c>
    </row>
    <row r="15" spans="1:7" x14ac:dyDescent="0.2">
      <c r="A15" s="12">
        <f t="shared" si="0"/>
        <v>12</v>
      </c>
      <c r="B15" s="20" t="s">
        <v>212</v>
      </c>
      <c r="C15" s="20" t="s">
        <v>215</v>
      </c>
      <c r="D15" s="20" t="s">
        <v>218</v>
      </c>
      <c r="E15" s="20"/>
      <c r="F15" s="20"/>
      <c r="G15" s="30">
        <v>186569.89919999999</v>
      </c>
    </row>
    <row r="16" spans="1:7" x14ac:dyDescent="0.2">
      <c r="A16" s="12">
        <f t="shared" si="0"/>
        <v>13</v>
      </c>
      <c r="B16" s="20" t="s">
        <v>213</v>
      </c>
      <c r="C16" s="20" t="s">
        <v>216</v>
      </c>
      <c r="D16" s="20" t="s">
        <v>219</v>
      </c>
      <c r="E16" s="20"/>
      <c r="F16" s="20"/>
      <c r="G16" s="30">
        <v>123247.12319999997</v>
      </c>
    </row>
    <row r="17" spans="1:13" x14ac:dyDescent="0.2">
      <c r="A17" s="12">
        <f t="shared" si="0"/>
        <v>14</v>
      </c>
      <c r="B17" s="20" t="s">
        <v>214</v>
      </c>
      <c r="C17" s="20" t="s">
        <v>217</v>
      </c>
      <c r="D17" s="20" t="s">
        <v>220</v>
      </c>
      <c r="E17" s="20"/>
      <c r="F17" s="20"/>
      <c r="G17" s="30">
        <v>94296.446400000001</v>
      </c>
    </row>
    <row r="18" spans="1:13" x14ac:dyDescent="0.2">
      <c r="A18" s="12">
        <f t="shared" si="0"/>
        <v>15</v>
      </c>
      <c r="B18" s="19" t="s">
        <v>234</v>
      </c>
      <c r="C18" s="19" t="s">
        <v>235</v>
      </c>
      <c r="D18" s="19" t="s">
        <v>236</v>
      </c>
      <c r="E18" s="20"/>
      <c r="F18" s="19"/>
      <c r="G18" s="30">
        <v>361920</v>
      </c>
    </row>
    <row r="19" spans="1:13" x14ac:dyDescent="0.2">
      <c r="A19" s="12">
        <f t="shared" si="0"/>
        <v>16</v>
      </c>
      <c r="B19" s="20" t="s">
        <v>237</v>
      </c>
      <c r="C19" s="20" t="s">
        <v>238</v>
      </c>
      <c r="D19" s="20" t="s">
        <v>239</v>
      </c>
      <c r="E19" s="20"/>
      <c r="F19" s="20"/>
      <c r="G19" s="30">
        <v>167040</v>
      </c>
    </row>
    <row r="20" spans="1:13" x14ac:dyDescent="0.2">
      <c r="A20" s="12">
        <f t="shared" si="0"/>
        <v>17</v>
      </c>
      <c r="B20" s="19" t="s">
        <v>243</v>
      </c>
      <c r="C20" s="19" t="s">
        <v>244</v>
      </c>
      <c r="D20" s="19" t="s">
        <v>245</v>
      </c>
      <c r="E20" s="20"/>
      <c r="F20" s="19"/>
      <c r="G20" s="30">
        <v>90</v>
      </c>
    </row>
    <row r="21" spans="1:13" x14ac:dyDescent="0.2">
      <c r="A21" s="12">
        <f t="shared" si="0"/>
        <v>18</v>
      </c>
      <c r="B21" s="20"/>
      <c r="C21" s="20"/>
      <c r="D21" s="20"/>
      <c r="E21" s="20" t="s">
        <v>246</v>
      </c>
      <c r="F21" s="19" t="s">
        <v>247</v>
      </c>
      <c r="G21" s="30">
        <v>47908</v>
      </c>
    </row>
    <row r="22" spans="1:13" x14ac:dyDescent="0.2">
      <c r="A22" s="12">
        <f t="shared" si="0"/>
        <v>19</v>
      </c>
      <c r="B22" s="19" t="s">
        <v>249</v>
      </c>
      <c r="C22" s="19" t="s">
        <v>215</v>
      </c>
      <c r="D22" s="19" t="s">
        <v>250</v>
      </c>
      <c r="E22" s="20"/>
      <c r="F22" s="21"/>
      <c r="G22" s="30">
        <v>61131.999999999993</v>
      </c>
    </row>
    <row r="23" spans="1:13" x14ac:dyDescent="0.2">
      <c r="A23" s="12">
        <f t="shared" si="0"/>
        <v>20</v>
      </c>
      <c r="B23" s="19" t="s">
        <v>252</v>
      </c>
      <c r="C23" s="19" t="s">
        <v>253</v>
      </c>
      <c r="D23" s="19" t="s">
        <v>254</v>
      </c>
      <c r="E23" s="20"/>
      <c r="F23" s="19"/>
      <c r="G23" s="30">
        <v>231999.99999999997</v>
      </c>
    </row>
    <row r="24" spans="1:13" x14ac:dyDescent="0.2">
      <c r="A24" s="12">
        <f t="shared" si="0"/>
        <v>21</v>
      </c>
      <c r="B24" s="20"/>
      <c r="C24" s="20"/>
      <c r="D24" s="20"/>
      <c r="E24" s="19" t="s">
        <v>256</v>
      </c>
      <c r="F24" s="19" t="s">
        <v>257</v>
      </c>
      <c r="G24" s="30">
        <v>768972.7</v>
      </c>
      <c r="I24" s="7"/>
      <c r="J24" s="7"/>
      <c r="K24" s="7"/>
      <c r="L24" s="8"/>
      <c r="M24" s="3"/>
    </row>
    <row r="25" spans="1:13" x14ac:dyDescent="0.2">
      <c r="G25" s="7"/>
      <c r="I25" s="7"/>
      <c r="J25" s="7"/>
      <c r="K25" s="7"/>
      <c r="L25" s="7"/>
      <c r="M25" s="3"/>
    </row>
  </sheetData>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x14ac:dyDescent="0.2">
      <c r="A3" s="1" t="s">
        <v>124</v>
      </c>
      <c r="B3" s="1" t="s">
        <v>146</v>
      </c>
      <c r="C3" s="1" t="s">
        <v>147</v>
      </c>
      <c r="D3" s="1" t="s">
        <v>148</v>
      </c>
      <c r="E3" s="1"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640625" defaultRowHeight="15" x14ac:dyDescent="0.2"/>
  <cols>
    <col min="1" max="1" width="3.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x14ac:dyDescent="0.2">
      <c r="A3" s="1" t="s">
        <v>124</v>
      </c>
      <c r="B3" s="1" t="s">
        <v>135</v>
      </c>
      <c r="C3" s="1" t="s">
        <v>136</v>
      </c>
      <c r="D3" s="1" t="s">
        <v>137</v>
      </c>
      <c r="E3" s="1" t="s">
        <v>138</v>
      </c>
    </row>
    <row r="4" spans="1:5" x14ac:dyDescent="0.2">
      <c r="C4" s="11"/>
      <c r="D4" s="11"/>
      <c r="E4" s="11"/>
    </row>
    <row r="5" spans="1:5" x14ac:dyDescent="0.2">
      <c r="A5" s="11"/>
      <c r="B5" s="11"/>
      <c r="C5" s="11"/>
      <c r="D5" s="11"/>
      <c r="E5" s="11"/>
    </row>
  </sheetData>
  <dataValidations count="1">
    <dataValidation type="list" allowBlank="1" showErrorMessage="1" sqref="E5:E201">
      <formula1>Hidden_1_Tabla_4166474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Hidden_2</vt:lpstr>
      <vt:lpstr>Hidden_3</vt:lpstr>
      <vt:lpstr>Tabla_416662</vt:lpstr>
      <vt:lpstr>Tabla_416659</vt:lpstr>
      <vt:lpstr>Tabla_416647</vt:lpstr>
      <vt:lpstr>Hidden_1_Tabla_416647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2019-03-11T16:32:07Z</cp:lastPrinted>
  <dcterms:created xsi:type="dcterms:W3CDTF">2018-03-20T15:23:12Z</dcterms:created>
  <dcterms:modified xsi:type="dcterms:W3CDTF">2020-05-15T21:10:55Z</dcterms:modified>
</cp:coreProperties>
</file>